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3\SC\"/>
    </mc:Choice>
  </mc:AlternateContent>
  <xr:revisionPtr revIDLastSave="0" documentId="8_{3FD8311B-90C7-41FC-AEEA-888B95ADC528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ummary table  " sheetId="36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3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5" l="1"/>
  <c r="T51" i="35"/>
  <c r="T52" i="35" s="1"/>
  <c r="U52" i="35" s="1"/>
  <c r="S51" i="35"/>
  <c r="R51" i="35"/>
  <c r="R52" i="35" s="1"/>
  <c r="J51" i="35"/>
  <c r="F51" i="35"/>
  <c r="F52" i="35" s="1"/>
  <c r="G52" i="35" s="1"/>
  <c r="D51" i="35"/>
  <c r="H51" i="35" s="1"/>
  <c r="M27" i="35"/>
  <c r="O27" i="35" s="1"/>
  <c r="L27" i="35"/>
  <c r="K27" i="35"/>
  <c r="I27" i="35"/>
  <c r="H27" i="35"/>
  <c r="G27" i="35"/>
  <c r="F27" i="35"/>
  <c r="D27" i="35"/>
  <c r="E27" i="35" s="1"/>
  <c r="M26" i="35"/>
  <c r="N26" i="35" s="1"/>
  <c r="L26" i="35"/>
  <c r="K26" i="35"/>
  <c r="O26" i="35" s="1"/>
  <c r="I26" i="35"/>
  <c r="F26" i="35"/>
  <c r="G26" i="35" s="1"/>
  <c r="D26" i="35"/>
  <c r="H26" i="35" s="1"/>
  <c r="V52" i="35" l="1"/>
  <c r="S52" i="35"/>
  <c r="E26" i="35"/>
  <c r="U51" i="35"/>
  <c r="E51" i="35"/>
  <c r="J27" i="35"/>
  <c r="G51" i="35"/>
  <c r="V51" i="35"/>
  <c r="D52" i="35"/>
  <c r="J26" i="35"/>
  <c r="N27" i="35"/>
  <c r="K51" i="35"/>
  <c r="H52" i="35" l="1"/>
  <c r="E52" i="35"/>
  <c r="K52" i="35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<sst xmlns="http://schemas.openxmlformats.org/spreadsheetml/2006/main" count="603" uniqueCount="119">
  <si>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</si>
  <si>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</si>
  <si>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</si>
  <si>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</si>
  <si>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</si>
  <si>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</si>
  <si>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</si>
  <si>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</si>
  <si>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</si>
  <si>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</si>
  <si>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</si>
  <si>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</si>
  <si>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</si>
  <si>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</si>
  <si>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</si>
  <si>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</si>
  <si>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</si>
  <si>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</si>
  <si>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</si>
  <si>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</si>
  <si>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</si>
  <si>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</si>
  <si>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</si>
  <si>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</si>
  <si>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</si>
  <si>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</si>
  <si>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</si>
  <si>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</si>
  <si>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</si>
  <si>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</si>
  <si>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</si>
  <si>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</si>
  <si>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</si>
  <si>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</si>
  <si>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</si>
  <si>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</si>
  <si>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</si>
  <si>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</si>
  <si>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</si>
  <si>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</si>
  <si>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</si>
  <si>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</si>
  <si>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</si>
  <si>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</si>
  <si>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</si>
  <si>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</si>
  <si>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</si>
  <si>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</si>
  <si>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</si>
  <si>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</si>
  <si>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</si>
  <si>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</si>
  <si>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</si>
  <si>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</si>
  <si>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</si>
  <si>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</si>
  <si>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</si>
  <si>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</si>
  <si>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</si>
  <si>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</si>
  <si>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</si>
  <si>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</si>
  <si>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</si>
  <si>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</si>
  <si>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</si>
  <si>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</si>
  <si>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</si>
  <si>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</si>
  <si>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</si>
  <si>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</si>
  <si>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</si>
  <si>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Opel Movano</t>
  </si>
  <si>
    <t>Fiat Ducato</t>
  </si>
  <si>
    <t>*** w 2021r nie uwzgledniano rejestracji własnych marek krajowych producentów</t>
  </si>
  <si>
    <t>Ford Transit Custom</t>
  </si>
  <si>
    <t>Volkswagen Crafter</t>
  </si>
  <si>
    <t>SUZUKI</t>
  </si>
  <si>
    <t>HYMER</t>
  </si>
  <si>
    <t>Fiat Doblo</t>
  </si>
  <si>
    <t>AUTOSAN</t>
  </si>
  <si>
    <t>FRANKIA</t>
  </si>
  <si>
    <t>Peugeot Boxer</t>
  </si>
  <si>
    <t>Luty</t>
  </si>
  <si>
    <t>February</t>
  </si>
  <si>
    <t>Lut/Sty
Zmiana %</t>
  </si>
  <si>
    <t>Feb/Jan Ch %</t>
  </si>
  <si>
    <t>RAPIDO</t>
  </si>
  <si>
    <t>SKODA</t>
  </si>
  <si>
    <t>SSANGYONG</t>
  </si>
  <si>
    <t>Rejestracje nowych samochodów dostawczych do 3,5T, ranking modeli - 2023 narastająco</t>
  </si>
  <si>
    <t>Registrations of new LCV up to 3.5T, Top Models - 2023 YTD</t>
  </si>
  <si>
    <t>Lut/Sty
Zmiana poz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</si>
  <si>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</si>
  <si>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2023
Mar</t>
  </si>
  <si>
    <t>2022
Mar</t>
  </si>
  <si>
    <t>Marzec</t>
  </si>
  <si>
    <t>Rok narastająco Styczeń - Marzec</t>
  </si>
  <si>
    <t>March</t>
  </si>
  <si>
    <t>YTD January - March</t>
  </si>
  <si>
    <t>Rejestracje nowych samochodów dostawczych do 3,5T, ranking modeli - Marzec 2023</t>
  </si>
  <si>
    <t>Registrations of new LCV up to 3.5T, Top Models - March 2023</t>
  </si>
  <si>
    <t>Rok narastająco Styczeń -Marzec</t>
  </si>
  <si>
    <t xml:space="preserve">YTD January - March </t>
  </si>
  <si>
    <t>Mar/Lut
Zmiana %</t>
  </si>
  <si>
    <t>Mar/Feb Ch %</t>
  </si>
  <si>
    <t>Mar/Feb Ch position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</si>
  <si>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</si>
  <si>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</si>
  <si>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</si>
  <si>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</si>
  <si>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</si>
  <si>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</si>
  <si>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</si>
  <si>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</si>
  <si>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</si>
  <si>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</si>
  <si>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For 2021 the data does not cover new registrations of domestic producers  their own brands</t>
  </si>
  <si>
    <t>2023
Jan - Mar</t>
  </si>
  <si>
    <t>2022
Jan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</si>
</sst>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0" fillId="0" borderId="0" xfId="6" applyFont="1"/>
    <xf numFmtId="0" fontId="11" fillId="0" borderId="0" xfId="6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22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vertical="center"/>
    </xf>
    <xf numFmtId="3" fontId="20" fillId="0" borderId="25" xfId="4" applyNumberFormat="1" applyFont="1" applyBorder="1" applyAlignment="1">
      <alignment vertical="center"/>
    </xf>
    <xf numFmtId="10" fontId="20" fillId="0" borderId="24" xfId="7" applyNumberFormat="1" applyFont="1" applyBorder="1" applyAlignment="1">
      <alignment vertical="center"/>
    </xf>
    <xf numFmtId="165" fontId="20" fillId="0" borderId="24" xfId="7" applyNumberFormat="1" applyFont="1" applyBorder="1" applyAlignment="1">
      <alignment vertical="center"/>
    </xf>
    <xf numFmtId="0" fontId="21" fillId="4" borderId="23" xfId="6" applyFont="1" applyFill="1" applyBorder="1" applyAlignment="1">
      <alignment horizontal="center" vertical="center" wrapText="1"/>
    </xf>
    <xf numFmtId="0" fontId="20" fillId="4" borderId="24" xfId="4" applyFont="1" applyFill="1" applyBorder="1" applyAlignment="1">
      <alignment vertical="center"/>
    </xf>
    <xf numFmtId="3" fontId="20" fillId="4" borderId="25" xfId="4" applyNumberFormat="1" applyFont="1" applyFill="1" applyBorder="1" applyAlignment="1">
      <alignment vertical="center"/>
    </xf>
    <xf numFmtId="10" fontId="20" fillId="4" borderId="24" xfId="7" applyNumberFormat="1" applyFont="1" applyFill="1" applyBorder="1" applyAlignment="1">
      <alignment vertical="center"/>
    </xf>
    <xf numFmtId="165" fontId="20" fillId="4" borderId="24" xfId="7" applyNumberFormat="1" applyFont="1" applyFill="1" applyBorder="1" applyAlignment="1">
      <alignment vertical="center"/>
    </xf>
    <xf numFmtId="0" fontId="13" fillId="5" borderId="26" xfId="4" applyFont="1" applyFill="1" applyBorder="1" applyAlignment="1">
      <alignment horizontal="center" vertical="center"/>
    </xf>
    <xf numFmtId="3" fontId="20" fillId="5" borderId="25" xfId="4" applyNumberFormat="1" applyFont="1" applyFill="1" applyBorder="1" applyAlignment="1">
      <alignment vertical="center"/>
    </xf>
    <xf numFmtId="10" fontId="20" fillId="5" borderId="24" xfId="7" applyNumberFormat="1" applyFont="1" applyFill="1" applyBorder="1" applyAlignment="1">
      <alignment vertical="center"/>
    </xf>
    <xf numFmtId="165" fontId="20" fillId="5" borderId="24" xfId="7" applyNumberFormat="1" applyFont="1" applyFill="1" applyBorder="1" applyAlignment="1">
      <alignment vertical="center"/>
    </xf>
    <xf numFmtId="3" fontId="16" fillId="3" borderId="25" xfId="4" applyNumberFormat="1" applyFont="1" applyFill="1" applyBorder="1" applyAlignment="1">
      <alignment vertical="center"/>
    </xf>
    <xf numFmtId="9" fontId="16" fillId="3" borderId="24" xfId="7" applyFont="1" applyFill="1" applyBorder="1" applyAlignment="1">
      <alignment vertical="center"/>
    </xf>
    <xf numFmtId="165" fontId="16" fillId="3" borderId="24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3" xfId="7" applyNumberFormat="1" applyFont="1" applyBorder="1" applyAlignment="1">
      <alignment horizontal="center"/>
    </xf>
    <xf numFmtId="1" fontId="20" fillId="4" borderId="23" xfId="7" applyNumberFormat="1" applyFont="1" applyFill="1" applyBorder="1" applyAlignment="1">
      <alignment horizontal="center"/>
    </xf>
    <xf numFmtId="3" fontId="20" fillId="5" borderId="23" xfId="4" applyNumberFormat="1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0" fontId="20" fillId="5" borderId="25" xfId="4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3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2" xfId="4" applyFont="1" applyFill="1" applyBorder="1" applyAlignment="1">
      <alignment vertical="center"/>
    </xf>
    <xf numFmtId="0" fontId="13" fillId="0" borderId="21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168" fontId="10" fillId="0" borderId="0" xfId="0" applyNumberFormat="1" applyFont="1"/>
    <xf numFmtId="0" fontId="12" fillId="0" borderId="1" xfId="0" applyFont="1" applyBorder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center" vertical="top"/>
    </xf>
    <xf numFmtId="0" fontId="16" fillId="3" borderId="24" xfId="4" applyFont="1" applyFill="1" applyBorder="1" applyAlignment="1">
      <alignment horizontal="center" vertical="top"/>
    </xf>
    <xf numFmtId="0" fontId="13" fillId="5" borderId="26" xfId="4" applyFont="1" applyFill="1" applyBorder="1" applyAlignment="1">
      <alignment horizontal="center" vertical="center"/>
    </xf>
    <xf numFmtId="0" fontId="13" fillId="5" borderId="24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20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21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21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6" fillId="3" borderId="9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43"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0936-02D6-42BF-89E4-F29A71AC7F40}">
  <dimension ref="B1:P18"/>
  <sheetViews>
    <sheetView showGridLines="0" tabSelected="1" zoomScaleNormal="100" workbookViewId="0">
      <selection activeCell="J13" sqref="J13"/>
    </sheetView>
  </sheetViews>
  <sheetFormatPr defaultColWidth="9.109375" defaultRowHeight="13.8"/>
  <cols>
    <col min="1" max="1" width="1.6640625" style="41" customWidth="1"/>
    <col min="2" max="2" width="32.33203125" style="41" customWidth="1"/>
    <col min="3" max="7" width="11" style="41" customWidth="1"/>
    <col min="8" max="8" width="12" style="41" customWidth="1"/>
    <col min="9" max="11" width="9.109375" style="41"/>
    <col min="12" max="12" width="24.109375" style="41" customWidth="1"/>
    <col min="13" max="15" width="9.109375" style="41"/>
    <col min="16" max="16" width="10.5546875" style="41" customWidth="1"/>
    <col min="17" max="17" width="11.44140625" style="41" customWidth="1"/>
    <col min="18" max="16384" width="9.109375" style="41"/>
  </cols>
  <sheetData>
    <row r="1" spans="2:8" ht="14.4">
      <c r="B1" s="41" t="s">
        <v>106</v>
      </c>
      <c r="D1" s="42"/>
      <c r="E1" s="42"/>
      <c r="F1" s="42"/>
      <c r="G1" s="42"/>
      <c r="H1" s="75">
        <v>45022</v>
      </c>
    </row>
    <row r="2" spans="2:8">
      <c r="H2" s="44" t="s">
        <v>107</v>
      </c>
    </row>
    <row r="3" spans="2:8" ht="26.25" customHeight="1">
      <c r="B3" s="77" t="s">
        <v>108</v>
      </c>
      <c r="C3" s="78"/>
      <c r="D3" s="78"/>
      <c r="E3" s="78"/>
      <c r="F3" s="78"/>
      <c r="G3" s="78"/>
      <c r="H3" s="79"/>
    </row>
    <row r="4" spans="2:8" ht="26.25" customHeight="1">
      <c r="B4" s="45"/>
      <c r="C4" s="46" t="s">
        <v>93</v>
      </c>
      <c r="D4" s="46" t="s">
        <v>94</v>
      </c>
      <c r="E4" s="47" t="s">
        <v>109</v>
      </c>
      <c r="F4" s="46" t="s">
        <v>117</v>
      </c>
      <c r="G4" s="46" t="s">
        <v>118</v>
      </c>
      <c r="H4" s="47" t="s">
        <v>109</v>
      </c>
    </row>
    <row r="5" spans="2:8" ht="26.25" customHeight="1">
      <c r="B5" s="76" t="s">
        <v>110</v>
      </c>
      <c r="C5" s="48">
        <v>3415</v>
      </c>
      <c r="D5" s="48">
        <v>2650</v>
      </c>
      <c r="E5" s="49">
        <v>0.28867924528301891</v>
      </c>
      <c r="F5" s="48">
        <v>8598</v>
      </c>
      <c r="G5" s="48">
        <v>7216</v>
      </c>
      <c r="H5" s="49">
        <v>0.19151884700665178</v>
      </c>
    </row>
    <row r="6" spans="2:8" ht="26.25" customHeight="1">
      <c r="B6" s="50" t="s">
        <v>111</v>
      </c>
      <c r="C6" s="51">
        <v>756</v>
      </c>
      <c r="D6" s="51">
        <v>629</v>
      </c>
      <c r="E6" s="52">
        <v>0.20190779014308435</v>
      </c>
      <c r="F6" s="51">
        <v>1943</v>
      </c>
      <c r="G6" s="51">
        <v>1568</v>
      </c>
      <c r="H6" s="52">
        <v>0.23915816326530615</v>
      </c>
    </row>
    <row r="7" spans="2:8" ht="26.25" customHeight="1">
      <c r="B7" s="50" t="s">
        <v>112</v>
      </c>
      <c r="C7" s="51">
        <v>81</v>
      </c>
      <c r="D7" s="51">
        <v>67</v>
      </c>
      <c r="E7" s="52">
        <v>0.20895522388059695</v>
      </c>
      <c r="F7" s="51">
        <v>242</v>
      </c>
      <c r="G7" s="51">
        <v>190</v>
      </c>
      <c r="H7" s="52">
        <v>0.27368421052631575</v>
      </c>
    </row>
    <row r="8" spans="2:8" ht="26.25" customHeight="1">
      <c r="B8" s="50" t="s">
        <v>113</v>
      </c>
      <c r="C8" s="51">
        <v>2578</v>
      </c>
      <c r="D8" s="51">
        <v>1954</v>
      </c>
      <c r="E8" s="52">
        <v>0.31934493346980553</v>
      </c>
      <c r="F8" s="51">
        <v>6413</v>
      </c>
      <c r="G8" s="51">
        <v>5458</v>
      </c>
      <c r="H8" s="52">
        <v>0.17497251740564312</v>
      </c>
    </row>
    <row r="9" spans="2:8" ht="26.25" customHeight="1">
      <c r="B9" s="76" t="s">
        <v>114</v>
      </c>
      <c r="C9" s="48">
        <v>144</v>
      </c>
      <c r="D9" s="48">
        <v>133</v>
      </c>
      <c r="E9" s="49">
        <v>8.2706766917293173E-2</v>
      </c>
      <c r="F9" s="48">
        <v>295</v>
      </c>
      <c r="G9" s="48">
        <v>319</v>
      </c>
      <c r="H9" s="49">
        <v>-7.5235109717868287E-2</v>
      </c>
    </row>
    <row r="10" spans="2:8" ht="26.25" customHeight="1">
      <c r="B10" s="53" t="s">
        <v>115</v>
      </c>
      <c r="C10" s="54">
        <v>3559</v>
      </c>
      <c r="D10" s="54">
        <v>2783</v>
      </c>
      <c r="E10" s="55">
        <v>0.27883578871721171</v>
      </c>
      <c r="F10" s="54">
        <v>8893</v>
      </c>
      <c r="G10" s="54">
        <v>7535</v>
      </c>
      <c r="H10" s="55">
        <v>0.18022561380225621</v>
      </c>
    </row>
    <row r="11" spans="2:8" ht="26.25" customHeight="1">
      <c r="B11" s="56" t="s">
        <v>116</v>
      </c>
    </row>
    <row r="12" spans="2:8" ht="15" customHeight="1"/>
    <row r="18" spans="16:16">
      <c r="P18" s="57"/>
    </row>
  </sheetData>
  <mergeCells count="1">
    <mergeCell ref="B3:H3"/>
  </mergeCells>
  <conditionalFormatting sqref="E5 H5">
    <cfRule type="cellIs" dxfId="142" priority="6" operator="lessThan">
      <formula>0</formula>
    </cfRule>
  </conditionalFormatting>
  <conditionalFormatting sqref="E9 H9">
    <cfRule type="cellIs" dxfId="141" priority="5" operator="lessThan">
      <formula>0</formula>
    </cfRule>
  </conditionalFormatting>
  <conditionalFormatting sqref="H10 E10">
    <cfRule type="cellIs" dxfId="140" priority="4" operator="lessThan">
      <formula>0</formula>
    </cfRule>
  </conditionalFormatting>
  <conditionalFormatting sqref="E6 H6">
    <cfRule type="cellIs" dxfId="139" priority="3" operator="lessThan">
      <formula>0</formula>
    </cfRule>
  </conditionalFormatting>
  <conditionalFormatting sqref="E7 H7">
    <cfRule type="cellIs" dxfId="138" priority="2" operator="lessThan">
      <formula>0</formula>
    </cfRule>
  </conditionalFormatting>
  <conditionalFormatting sqref="E8 H8">
    <cfRule type="cellIs" dxfId="137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20" sqref="D20:O20"/>
    </sheetView>
  </sheetViews>
  <sheetFormatPr defaultColWidth="9.109375" defaultRowHeight="13.8"/>
  <cols>
    <col min="1" max="1" width="1.109375" style="41" customWidth="1"/>
    <col min="2" max="2" width="9.109375" style="41" customWidth="1"/>
    <col min="3" max="3" width="16.88671875" style="41" customWidth="1"/>
    <col min="4" max="4" width="9" style="41" customWidth="1"/>
    <col min="5" max="5" width="11" style="41" customWidth="1"/>
    <col min="6" max="6" width="9" style="41" customWidth="1"/>
    <col min="7" max="7" width="12.88671875" style="41" customWidth="1"/>
    <col min="8" max="9" width="9" style="41" customWidth="1"/>
    <col min="10" max="10" width="9.88671875" style="41" customWidth="1"/>
    <col min="11" max="14" width="9" style="41" customWidth="1"/>
    <col min="15" max="15" width="11.5546875" style="41" customWidth="1"/>
    <col min="16" max="16384" width="9.109375" style="41"/>
  </cols>
  <sheetData>
    <row r="1" spans="2:15" ht="14.4">
      <c r="B1" s="41" t="s">
        <v>7</v>
      </c>
      <c r="E1" s="42"/>
      <c r="O1" s="43">
        <v>45022</v>
      </c>
    </row>
    <row r="2" spans="2:15" ht="14.4" customHeight="1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14.4" customHeight="1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5" ht="14.4" customHeight="1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34</v>
      </c>
    </row>
    <row r="5" spans="2:15" ht="14.25" customHeight="1">
      <c r="B5" s="98" t="s">
        <v>0</v>
      </c>
      <c r="C5" s="100" t="s">
        <v>1</v>
      </c>
      <c r="D5" s="102" t="s">
        <v>95</v>
      </c>
      <c r="E5" s="102"/>
      <c r="F5" s="102"/>
      <c r="G5" s="102"/>
      <c r="H5" s="103"/>
      <c r="I5" s="106" t="s">
        <v>82</v>
      </c>
      <c r="J5" s="103"/>
      <c r="K5" s="106" t="s">
        <v>96</v>
      </c>
      <c r="L5" s="102"/>
      <c r="M5" s="102"/>
      <c r="N5" s="102"/>
      <c r="O5" s="112"/>
    </row>
    <row r="6" spans="2:15" ht="14.4" customHeight="1" thickBot="1">
      <c r="B6" s="99"/>
      <c r="C6" s="101"/>
      <c r="D6" s="110" t="s">
        <v>97</v>
      </c>
      <c r="E6" s="110"/>
      <c r="F6" s="110"/>
      <c r="G6" s="110"/>
      <c r="H6" s="113"/>
      <c r="I6" s="109" t="s">
        <v>83</v>
      </c>
      <c r="J6" s="113"/>
      <c r="K6" s="109" t="s">
        <v>98</v>
      </c>
      <c r="L6" s="110"/>
      <c r="M6" s="110"/>
      <c r="N6" s="110"/>
      <c r="O6" s="111"/>
    </row>
    <row r="7" spans="2:15" ht="14.4" customHeight="1">
      <c r="B7" s="99"/>
      <c r="C7" s="101"/>
      <c r="D7" s="94">
        <v>2023</v>
      </c>
      <c r="E7" s="95"/>
      <c r="F7" s="94">
        <v>2022</v>
      </c>
      <c r="G7" s="95"/>
      <c r="H7" s="84" t="s">
        <v>22</v>
      </c>
      <c r="I7" s="104">
        <v>2022</v>
      </c>
      <c r="J7" s="104" t="s">
        <v>84</v>
      </c>
      <c r="K7" s="94">
        <v>2023</v>
      </c>
      <c r="L7" s="95"/>
      <c r="M7" s="94">
        <v>2022</v>
      </c>
      <c r="N7" s="95"/>
      <c r="O7" s="84" t="s">
        <v>22</v>
      </c>
    </row>
    <row r="8" spans="2:15" ht="14.4" customHeight="1" thickBot="1">
      <c r="B8" s="86" t="s">
        <v>23</v>
      </c>
      <c r="C8" s="88" t="s">
        <v>24</v>
      </c>
      <c r="D8" s="96"/>
      <c r="E8" s="97"/>
      <c r="F8" s="96"/>
      <c r="G8" s="97"/>
      <c r="H8" s="85"/>
      <c r="I8" s="105"/>
      <c r="J8" s="105"/>
      <c r="K8" s="96"/>
      <c r="L8" s="97"/>
      <c r="M8" s="96"/>
      <c r="N8" s="97"/>
      <c r="O8" s="85"/>
    </row>
    <row r="9" spans="2:15" ht="14.25" customHeight="1">
      <c r="B9" s="86"/>
      <c r="C9" s="88"/>
      <c r="D9" s="5" t="s">
        <v>25</v>
      </c>
      <c r="E9" s="6" t="s">
        <v>2</v>
      </c>
      <c r="F9" s="5" t="s">
        <v>25</v>
      </c>
      <c r="G9" s="6" t="s">
        <v>2</v>
      </c>
      <c r="H9" s="90" t="s">
        <v>26</v>
      </c>
      <c r="I9" s="7" t="s">
        <v>25</v>
      </c>
      <c r="J9" s="92" t="s">
        <v>85</v>
      </c>
      <c r="K9" s="5" t="s">
        <v>25</v>
      </c>
      <c r="L9" s="6" t="s">
        <v>2</v>
      </c>
      <c r="M9" s="5" t="s">
        <v>25</v>
      </c>
      <c r="N9" s="6" t="s">
        <v>2</v>
      </c>
      <c r="O9" s="90" t="s">
        <v>26</v>
      </c>
    </row>
    <row r="10" spans="2:15" ht="14.4" customHeight="1" thickBot="1">
      <c r="B10" s="87"/>
      <c r="C10" s="89"/>
      <c r="D10" s="8" t="s">
        <v>27</v>
      </c>
      <c r="E10" s="9" t="s">
        <v>28</v>
      </c>
      <c r="F10" s="8" t="s">
        <v>27</v>
      </c>
      <c r="G10" s="9" t="s">
        <v>28</v>
      </c>
      <c r="H10" s="91"/>
      <c r="I10" s="10" t="s">
        <v>27</v>
      </c>
      <c r="J10" s="93"/>
      <c r="K10" s="8" t="s">
        <v>27</v>
      </c>
      <c r="L10" s="9" t="s">
        <v>28</v>
      </c>
      <c r="M10" s="8" t="s">
        <v>27</v>
      </c>
      <c r="N10" s="9" t="s">
        <v>28</v>
      </c>
      <c r="O10" s="91"/>
    </row>
    <row r="11" spans="2:15" ht="14.4" customHeight="1" thickBot="1">
      <c r="B11" s="11">
        <v>1</v>
      </c>
      <c r="C11" s="12" t="s">
        <v>9</v>
      </c>
      <c r="D11" s="13">
        <v>674</v>
      </c>
      <c r="E11" s="14">
        <v>0.19736456808199121</v>
      </c>
      <c r="F11" s="13">
        <v>461</v>
      </c>
      <c r="G11" s="14">
        <v>0.1739622641509434</v>
      </c>
      <c r="H11" s="15">
        <v>0.46203904555314534</v>
      </c>
      <c r="I11" s="13">
        <v>625</v>
      </c>
      <c r="J11" s="15">
        <v>7.8400000000000025E-2</v>
      </c>
      <c r="K11" s="13">
        <v>1818</v>
      </c>
      <c r="L11" s="14">
        <v>0.21144452198185626</v>
      </c>
      <c r="M11" s="13">
        <v>1373</v>
      </c>
      <c r="N11" s="14">
        <v>0.19027161862527717</v>
      </c>
      <c r="O11" s="15">
        <v>0.32410779315367799</v>
      </c>
    </row>
    <row r="12" spans="2:15" ht="14.4" customHeight="1" thickBot="1">
      <c r="B12" s="58">
        <v>2</v>
      </c>
      <c r="C12" s="17" t="s">
        <v>8</v>
      </c>
      <c r="D12" s="18">
        <v>640</v>
      </c>
      <c r="E12" s="19">
        <v>0.18740849194729137</v>
      </c>
      <c r="F12" s="18">
        <v>528</v>
      </c>
      <c r="G12" s="19">
        <v>0.19924528301886793</v>
      </c>
      <c r="H12" s="20">
        <v>0.21212121212121215</v>
      </c>
      <c r="I12" s="18">
        <v>490</v>
      </c>
      <c r="J12" s="20">
        <v>0.30612244897959173</v>
      </c>
      <c r="K12" s="18">
        <v>1639</v>
      </c>
      <c r="L12" s="19">
        <v>0.19062572691323565</v>
      </c>
      <c r="M12" s="18">
        <v>1290</v>
      </c>
      <c r="N12" s="19">
        <v>0.17876940133037694</v>
      </c>
      <c r="O12" s="20">
        <v>0.27054263565891468</v>
      </c>
    </row>
    <row r="13" spans="2:15" ht="14.4" customHeight="1" thickBot="1">
      <c r="B13" s="11">
        <v>3</v>
      </c>
      <c r="C13" s="12" t="s">
        <v>3</v>
      </c>
      <c r="D13" s="13">
        <v>554</v>
      </c>
      <c r="E13" s="14">
        <v>0.16222547584187408</v>
      </c>
      <c r="F13" s="13">
        <v>564</v>
      </c>
      <c r="G13" s="14">
        <v>0.21283018867924527</v>
      </c>
      <c r="H13" s="15">
        <v>-1.7730496453900679E-2</v>
      </c>
      <c r="I13" s="13">
        <v>561</v>
      </c>
      <c r="J13" s="15">
        <v>-1.2477718360071277E-2</v>
      </c>
      <c r="K13" s="13">
        <v>1536</v>
      </c>
      <c r="L13" s="14">
        <v>0.17864619678995114</v>
      </c>
      <c r="M13" s="13">
        <v>1570</v>
      </c>
      <c r="N13" s="14">
        <v>0.2175720620842572</v>
      </c>
      <c r="O13" s="15">
        <v>-2.1656050955414008E-2</v>
      </c>
    </row>
    <row r="14" spans="2:15" ht="14.4" customHeight="1" thickBot="1">
      <c r="B14" s="58">
        <v>4</v>
      </c>
      <c r="C14" s="17" t="s">
        <v>10</v>
      </c>
      <c r="D14" s="18">
        <v>641</v>
      </c>
      <c r="E14" s="19">
        <v>0.18770131771595899</v>
      </c>
      <c r="F14" s="18">
        <v>270</v>
      </c>
      <c r="G14" s="19">
        <v>0.10188679245283019</v>
      </c>
      <c r="H14" s="20">
        <v>1.3740740740740742</v>
      </c>
      <c r="I14" s="18">
        <v>388</v>
      </c>
      <c r="J14" s="20">
        <v>0.652061855670103</v>
      </c>
      <c r="K14" s="18">
        <v>1310</v>
      </c>
      <c r="L14" s="19">
        <v>0.15236101418934636</v>
      </c>
      <c r="M14" s="18">
        <v>855</v>
      </c>
      <c r="N14" s="19">
        <v>0.11848669623059867</v>
      </c>
      <c r="O14" s="20">
        <v>0.53216374269005851</v>
      </c>
    </row>
    <row r="15" spans="2:15" ht="14.4" customHeight="1" thickBot="1">
      <c r="B15" s="11">
        <v>5</v>
      </c>
      <c r="C15" s="12" t="s">
        <v>4</v>
      </c>
      <c r="D15" s="13">
        <v>297</v>
      </c>
      <c r="E15" s="14">
        <v>8.6969253294289894E-2</v>
      </c>
      <c r="F15" s="13">
        <v>416</v>
      </c>
      <c r="G15" s="14">
        <v>0.15698113207547171</v>
      </c>
      <c r="H15" s="15">
        <v>-0.28605769230769229</v>
      </c>
      <c r="I15" s="13">
        <v>209</v>
      </c>
      <c r="J15" s="15">
        <v>0.42105263157894735</v>
      </c>
      <c r="K15" s="13">
        <v>740</v>
      </c>
      <c r="L15" s="14">
        <v>8.6066527099325427E-2</v>
      </c>
      <c r="M15" s="13">
        <v>1192</v>
      </c>
      <c r="N15" s="14">
        <v>0.16518847006651885</v>
      </c>
      <c r="O15" s="15">
        <v>-0.37919463087248317</v>
      </c>
    </row>
    <row r="16" spans="2:15" ht="14.4" customHeight="1" thickBot="1">
      <c r="B16" s="58">
        <v>6</v>
      </c>
      <c r="C16" s="17" t="s">
        <v>12</v>
      </c>
      <c r="D16" s="18">
        <v>284</v>
      </c>
      <c r="E16" s="19">
        <v>8.3162518301610547E-2</v>
      </c>
      <c r="F16" s="18">
        <v>188</v>
      </c>
      <c r="G16" s="19">
        <v>7.0943396226415101E-2</v>
      </c>
      <c r="H16" s="20">
        <v>0.5106382978723405</v>
      </c>
      <c r="I16" s="18">
        <v>181</v>
      </c>
      <c r="J16" s="20">
        <v>0.56906077348066297</v>
      </c>
      <c r="K16" s="18">
        <v>673</v>
      </c>
      <c r="L16" s="19">
        <v>7.8274017213305416E-2</v>
      </c>
      <c r="M16" s="18">
        <v>423</v>
      </c>
      <c r="N16" s="19">
        <v>5.8619733924611971E-2</v>
      </c>
      <c r="O16" s="20">
        <v>0.59101654846335694</v>
      </c>
    </row>
    <row r="17" spans="2:15" ht="14.4" customHeight="1" thickBot="1">
      <c r="B17" s="11">
        <v>7</v>
      </c>
      <c r="C17" s="12" t="s">
        <v>11</v>
      </c>
      <c r="D17" s="13">
        <v>197</v>
      </c>
      <c r="E17" s="14">
        <v>5.7686676427525625E-2</v>
      </c>
      <c r="F17" s="13">
        <v>142</v>
      </c>
      <c r="G17" s="14">
        <v>5.3584905660377359E-2</v>
      </c>
      <c r="H17" s="15">
        <v>0.38732394366197176</v>
      </c>
      <c r="I17" s="13">
        <v>152</v>
      </c>
      <c r="J17" s="15">
        <v>0.29605263157894735</v>
      </c>
      <c r="K17" s="13">
        <v>555</v>
      </c>
      <c r="L17" s="14">
        <v>6.4549895324494067E-2</v>
      </c>
      <c r="M17" s="13">
        <v>310</v>
      </c>
      <c r="N17" s="14">
        <v>4.296008869179601E-2</v>
      </c>
      <c r="O17" s="15">
        <v>0.79032258064516125</v>
      </c>
    </row>
    <row r="18" spans="2:15" ht="14.4" thickBot="1">
      <c r="B18" s="82" t="s">
        <v>58</v>
      </c>
      <c r="C18" s="83"/>
      <c r="D18" s="22">
        <f>SUM(D11:D17)</f>
        <v>3287</v>
      </c>
      <c r="E18" s="23">
        <f>D18/D20</f>
        <v>0.96251830161054175</v>
      </c>
      <c r="F18" s="22">
        <f>SUM(F11:F17)</f>
        <v>2569</v>
      </c>
      <c r="G18" s="23">
        <f>F18/F20</f>
        <v>0.96943396226415091</v>
      </c>
      <c r="H18" s="24">
        <f>D18/F18-1</f>
        <v>0.27948618139353831</v>
      </c>
      <c r="I18" s="22">
        <f>SUM(I11:I17)</f>
        <v>2606</v>
      </c>
      <c r="J18" s="23">
        <f>D18/I18-1</f>
        <v>0.26132003069838827</v>
      </c>
      <c r="K18" s="22">
        <f>SUM(K11:K17)</f>
        <v>8271</v>
      </c>
      <c r="L18" s="23">
        <f>K18/K20</f>
        <v>0.96196789951151429</v>
      </c>
      <c r="M18" s="22">
        <f>SUM(M11:M17)</f>
        <v>7013</v>
      </c>
      <c r="N18" s="23">
        <f>M18/M20</f>
        <v>0.97186807095343686</v>
      </c>
      <c r="O18" s="24">
        <f>K18/M18-1</f>
        <v>0.17938114929416793</v>
      </c>
    </row>
    <row r="19" spans="2:15" ht="14.4" thickBot="1">
      <c r="B19" s="82" t="s">
        <v>29</v>
      </c>
      <c r="C19" s="83"/>
      <c r="D19" s="37">
        <f>D20-D18</f>
        <v>128</v>
      </c>
      <c r="E19" s="23">
        <f>D19/D20</f>
        <v>3.7481698389458272E-2</v>
      </c>
      <c r="F19" s="37">
        <f>F20-F18</f>
        <v>81</v>
      </c>
      <c r="G19" s="23">
        <f>F19/F20</f>
        <v>3.0566037735849056E-2</v>
      </c>
      <c r="H19" s="24">
        <f>D19/F19-1</f>
        <v>0.58024691358024683</v>
      </c>
      <c r="I19" s="37">
        <f>I20-I18</f>
        <v>91</v>
      </c>
      <c r="J19" s="24">
        <f>D19/I19-1</f>
        <v>0.4065934065934067</v>
      </c>
      <c r="K19" s="37">
        <f>K20-K18</f>
        <v>327</v>
      </c>
      <c r="L19" s="23">
        <f>K19/K20</f>
        <v>3.8032100488485696E-2</v>
      </c>
      <c r="M19" s="37">
        <f>M20-M18</f>
        <v>203</v>
      </c>
      <c r="N19" s="23">
        <f>M19/M20</f>
        <v>2.8131929046563194E-2</v>
      </c>
      <c r="O19" s="24">
        <f>K19/M19-1</f>
        <v>0.61083743842364524</v>
      </c>
    </row>
    <row r="20" spans="2:15" ht="14.4" thickBot="1">
      <c r="B20" s="80" t="s">
        <v>30</v>
      </c>
      <c r="C20" s="81"/>
      <c r="D20" s="25">
        <v>3415</v>
      </c>
      <c r="E20" s="26">
        <v>1</v>
      </c>
      <c r="F20" s="25">
        <v>2650</v>
      </c>
      <c r="G20" s="26">
        <v>1</v>
      </c>
      <c r="H20" s="27">
        <v>0.28867924528301891</v>
      </c>
      <c r="I20" s="25">
        <v>2697</v>
      </c>
      <c r="J20" s="27">
        <v>0.2662217278457546</v>
      </c>
      <c r="K20" s="25">
        <v>8598</v>
      </c>
      <c r="L20" s="26">
        <v>1</v>
      </c>
      <c r="M20" s="25">
        <v>7216</v>
      </c>
      <c r="N20" s="26">
        <v>1</v>
      </c>
      <c r="O20" s="27">
        <v>0.19151884700665178</v>
      </c>
    </row>
    <row r="21" spans="2:15">
      <c r="B21" s="59" t="s">
        <v>41</v>
      </c>
    </row>
    <row r="22" spans="2:15">
      <c r="B22" s="1" t="s">
        <v>63</v>
      </c>
    </row>
    <row r="23" spans="2:15">
      <c r="B23" s="29" t="s">
        <v>64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J11:J17 O11:O17 H11:H17">
    <cfRule type="cellIs" dxfId="136" priority="7" operator="lessThan">
      <formula>0</formula>
    </cfRule>
  </conditionalFormatting>
  <conditionalFormatting sqref="L11:L17 N11:O17 D11:E17 G11:J17">
    <cfRule type="cellIs" dxfId="135" priority="6" operator="equal">
      <formula>0</formula>
    </cfRule>
  </conditionalFormatting>
  <conditionalFormatting sqref="F11:F17">
    <cfRule type="cellIs" dxfId="134" priority="5" operator="equal">
      <formula>0</formula>
    </cfRule>
  </conditionalFormatting>
  <conditionalFormatting sqref="K11:K17">
    <cfRule type="cellIs" dxfId="133" priority="4" operator="equal">
      <formula>0</formula>
    </cfRule>
  </conditionalFormatting>
  <conditionalFormatting sqref="M11:M17">
    <cfRule type="cellIs" dxfId="132" priority="3" operator="equal">
      <formula>0</formula>
    </cfRule>
  </conditionalFormatting>
  <conditionalFormatting sqref="H19 J19 O19">
    <cfRule type="cellIs" dxfId="131" priority="2" operator="lessThan">
      <formula>0</formula>
    </cfRule>
  </conditionalFormatting>
  <conditionalFormatting sqref="H18 O18">
    <cfRule type="cellIs" dxfId="1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topLeftCell="A9" zoomScale="90" zoomScaleNormal="90" workbookViewId="0"/>
  </sheetViews>
  <sheetFormatPr defaultColWidth="9.109375" defaultRowHeight="13.8"/>
  <cols>
    <col min="1" max="1" width="1.33203125" style="41" customWidth="1"/>
    <col min="2" max="2" width="15.44140625" style="41" bestFit="1" customWidth="1"/>
    <col min="3" max="3" width="17.88671875" style="41" customWidth="1"/>
    <col min="4" max="9" width="9" style="41" customWidth="1"/>
    <col min="10" max="10" width="9.6640625" style="41" customWidth="1"/>
    <col min="11" max="14" width="9" style="41" customWidth="1"/>
    <col min="15" max="15" width="11.5546875" style="41" customWidth="1"/>
    <col min="16" max="16384" width="9.109375" style="41"/>
  </cols>
  <sheetData>
    <row r="1" spans="2:15" ht="14.4">
      <c r="B1" s="41" t="s">
        <v>7</v>
      </c>
      <c r="E1" s="42"/>
      <c r="O1" s="43">
        <v>45022</v>
      </c>
    </row>
    <row r="2" spans="2:15" ht="14.4" customHeight="1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60"/>
    </row>
    <row r="3" spans="2:15" ht="14.4" customHeight="1" thickBot="1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61" t="s">
        <v>34</v>
      </c>
    </row>
    <row r="4" spans="2:15" ht="14.4" customHeight="1">
      <c r="B4" s="98" t="s">
        <v>21</v>
      </c>
      <c r="C4" s="100" t="s">
        <v>1</v>
      </c>
      <c r="D4" s="102" t="s">
        <v>95</v>
      </c>
      <c r="E4" s="102"/>
      <c r="F4" s="102"/>
      <c r="G4" s="102"/>
      <c r="H4" s="103"/>
      <c r="I4" s="106" t="s">
        <v>82</v>
      </c>
      <c r="J4" s="103"/>
      <c r="K4" s="106" t="s">
        <v>96</v>
      </c>
      <c r="L4" s="102"/>
      <c r="M4" s="102"/>
      <c r="N4" s="102"/>
      <c r="O4" s="112"/>
    </row>
    <row r="5" spans="2:15" ht="14.4" customHeight="1" thickBot="1">
      <c r="B5" s="99"/>
      <c r="C5" s="101"/>
      <c r="D5" s="110" t="s">
        <v>97</v>
      </c>
      <c r="E5" s="110"/>
      <c r="F5" s="110"/>
      <c r="G5" s="110"/>
      <c r="H5" s="113"/>
      <c r="I5" s="109" t="s">
        <v>83</v>
      </c>
      <c r="J5" s="113"/>
      <c r="K5" s="109" t="s">
        <v>98</v>
      </c>
      <c r="L5" s="110"/>
      <c r="M5" s="110"/>
      <c r="N5" s="110"/>
      <c r="O5" s="111"/>
    </row>
    <row r="6" spans="2:15" ht="14.4" customHeight="1">
      <c r="B6" s="99"/>
      <c r="C6" s="101"/>
      <c r="D6" s="94">
        <v>2023</v>
      </c>
      <c r="E6" s="95"/>
      <c r="F6" s="94">
        <v>2022</v>
      </c>
      <c r="G6" s="95"/>
      <c r="H6" s="84" t="s">
        <v>22</v>
      </c>
      <c r="I6" s="104">
        <v>2022</v>
      </c>
      <c r="J6" s="104" t="s">
        <v>84</v>
      </c>
      <c r="K6" s="94">
        <v>2023</v>
      </c>
      <c r="L6" s="95"/>
      <c r="M6" s="94">
        <v>2022</v>
      </c>
      <c r="N6" s="95"/>
      <c r="O6" s="84" t="s">
        <v>22</v>
      </c>
    </row>
    <row r="7" spans="2:15" ht="14.4" customHeight="1" thickBot="1">
      <c r="B7" s="86" t="s">
        <v>21</v>
      </c>
      <c r="C7" s="88" t="s">
        <v>24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4.4" customHeight="1">
      <c r="B8" s="86"/>
      <c r="C8" s="88"/>
      <c r="D8" s="5" t="s">
        <v>25</v>
      </c>
      <c r="E8" s="6" t="s">
        <v>2</v>
      </c>
      <c r="F8" s="5" t="s">
        <v>25</v>
      </c>
      <c r="G8" s="6" t="s">
        <v>2</v>
      </c>
      <c r="H8" s="90" t="s">
        <v>26</v>
      </c>
      <c r="I8" s="7" t="s">
        <v>25</v>
      </c>
      <c r="J8" s="92" t="s">
        <v>85</v>
      </c>
      <c r="K8" s="5" t="s">
        <v>25</v>
      </c>
      <c r="L8" s="6" t="s">
        <v>2</v>
      </c>
      <c r="M8" s="5" t="s">
        <v>25</v>
      </c>
      <c r="N8" s="6" t="s">
        <v>2</v>
      </c>
      <c r="O8" s="90" t="s">
        <v>26</v>
      </c>
    </row>
    <row r="9" spans="2:15" ht="14.4" customHeight="1" thickBot="1">
      <c r="B9" s="87"/>
      <c r="C9" s="89"/>
      <c r="D9" s="8" t="s">
        <v>27</v>
      </c>
      <c r="E9" s="9" t="s">
        <v>28</v>
      </c>
      <c r="F9" s="8" t="s">
        <v>27</v>
      </c>
      <c r="G9" s="9" t="s">
        <v>28</v>
      </c>
      <c r="H9" s="91"/>
      <c r="I9" s="10" t="s">
        <v>27</v>
      </c>
      <c r="J9" s="93"/>
      <c r="K9" s="8" t="s">
        <v>27</v>
      </c>
      <c r="L9" s="9" t="s">
        <v>28</v>
      </c>
      <c r="M9" s="8" t="s">
        <v>27</v>
      </c>
      <c r="N9" s="9" t="s">
        <v>28</v>
      </c>
      <c r="O9" s="91"/>
    </row>
    <row r="10" spans="2:15" ht="14.4" customHeight="1" thickBot="1">
      <c r="B10" s="62"/>
      <c r="C10" s="12" t="s">
        <v>12</v>
      </c>
      <c r="D10" s="13">
        <v>190</v>
      </c>
      <c r="E10" s="14">
        <v>0.50802139037433158</v>
      </c>
      <c r="F10" s="13">
        <v>123</v>
      </c>
      <c r="G10" s="14">
        <v>0.53947368421052633</v>
      </c>
      <c r="H10" s="15">
        <v>0.54471544715447151</v>
      </c>
      <c r="I10" s="13">
        <v>101</v>
      </c>
      <c r="J10" s="15">
        <v>0.88118811881188108</v>
      </c>
      <c r="K10" s="13">
        <v>410</v>
      </c>
      <c r="L10" s="14">
        <v>0.48406139315230223</v>
      </c>
      <c r="M10" s="13">
        <v>264</v>
      </c>
      <c r="N10" s="14">
        <v>0.49345794392523362</v>
      </c>
      <c r="O10" s="15">
        <v>0.55303030303030298</v>
      </c>
    </row>
    <row r="11" spans="2:15" ht="14.4" customHeight="1" thickBot="1">
      <c r="B11" s="63"/>
      <c r="C11" s="17" t="s">
        <v>9</v>
      </c>
      <c r="D11" s="18">
        <v>43</v>
      </c>
      <c r="E11" s="19">
        <v>0.11497326203208556</v>
      </c>
      <c r="F11" s="18">
        <v>34</v>
      </c>
      <c r="G11" s="19">
        <v>0.14912280701754385</v>
      </c>
      <c r="H11" s="20">
        <v>0.26470588235294112</v>
      </c>
      <c r="I11" s="18">
        <v>20</v>
      </c>
      <c r="J11" s="20">
        <v>1.1499999999999999</v>
      </c>
      <c r="K11" s="18">
        <v>113</v>
      </c>
      <c r="L11" s="19">
        <v>0.13341204250295161</v>
      </c>
      <c r="M11" s="18">
        <v>83</v>
      </c>
      <c r="N11" s="19">
        <v>0.15514018691588785</v>
      </c>
      <c r="O11" s="20">
        <v>0.36144578313253017</v>
      </c>
    </row>
    <row r="12" spans="2:15" ht="14.4" customHeight="1" thickBot="1">
      <c r="B12" s="63"/>
      <c r="C12" s="12" t="s">
        <v>39</v>
      </c>
      <c r="D12" s="13">
        <v>41</v>
      </c>
      <c r="E12" s="14">
        <v>0.10962566844919786</v>
      </c>
      <c r="F12" s="13">
        <v>21</v>
      </c>
      <c r="G12" s="14">
        <v>9.2105263157894732E-2</v>
      </c>
      <c r="H12" s="15">
        <v>0.95238095238095233</v>
      </c>
      <c r="I12" s="13">
        <v>28</v>
      </c>
      <c r="J12" s="15">
        <v>0.46428571428571419</v>
      </c>
      <c r="K12" s="13">
        <v>109</v>
      </c>
      <c r="L12" s="14">
        <v>0.12868949232585597</v>
      </c>
      <c r="M12" s="13">
        <v>46</v>
      </c>
      <c r="N12" s="14">
        <v>8.5981308411214957E-2</v>
      </c>
      <c r="O12" s="15">
        <v>1.3695652173913042</v>
      </c>
    </row>
    <row r="13" spans="2:15" ht="14.4" customHeight="1" thickBot="1">
      <c r="B13" s="63"/>
      <c r="C13" s="64" t="s">
        <v>4</v>
      </c>
      <c r="D13" s="18">
        <v>40</v>
      </c>
      <c r="E13" s="19">
        <v>0.10695187165775401</v>
      </c>
      <c r="F13" s="18">
        <v>16</v>
      </c>
      <c r="G13" s="19">
        <v>7.0175438596491224E-2</v>
      </c>
      <c r="H13" s="20">
        <v>1.5</v>
      </c>
      <c r="I13" s="18">
        <v>25</v>
      </c>
      <c r="J13" s="20">
        <v>0.60000000000000009</v>
      </c>
      <c r="K13" s="18">
        <v>85</v>
      </c>
      <c r="L13" s="19">
        <v>0.10035419126328217</v>
      </c>
      <c r="M13" s="18">
        <v>68</v>
      </c>
      <c r="N13" s="19">
        <v>0.12710280373831775</v>
      </c>
      <c r="O13" s="20">
        <v>0.25</v>
      </c>
    </row>
    <row r="14" spans="2:15" ht="14.4" customHeight="1" thickBot="1">
      <c r="B14" s="63"/>
      <c r="C14" s="65" t="s">
        <v>3</v>
      </c>
      <c r="D14" s="13">
        <v>17</v>
      </c>
      <c r="E14" s="14">
        <v>4.5454545454545456E-2</v>
      </c>
      <c r="F14" s="13">
        <v>13</v>
      </c>
      <c r="G14" s="14">
        <v>5.701754385964912E-2</v>
      </c>
      <c r="H14" s="15">
        <v>0.30769230769230771</v>
      </c>
      <c r="I14" s="13">
        <v>17</v>
      </c>
      <c r="J14" s="15">
        <v>0</v>
      </c>
      <c r="K14" s="13">
        <v>38</v>
      </c>
      <c r="L14" s="14">
        <v>4.4864226682408498E-2</v>
      </c>
      <c r="M14" s="13">
        <v>34</v>
      </c>
      <c r="N14" s="14">
        <v>6.3551401869158877E-2</v>
      </c>
      <c r="O14" s="15">
        <v>0.11764705882352944</v>
      </c>
    </row>
    <row r="15" spans="2:15" ht="14.4" customHeight="1" thickBot="1">
      <c r="B15" s="63"/>
      <c r="C15" s="66" t="s">
        <v>16</v>
      </c>
      <c r="D15" s="18">
        <v>21</v>
      </c>
      <c r="E15" s="19">
        <v>5.6149732620320858E-2</v>
      </c>
      <c r="F15" s="18">
        <v>0</v>
      </c>
      <c r="G15" s="19">
        <v>0</v>
      </c>
      <c r="H15" s="20"/>
      <c r="I15" s="18">
        <v>6</v>
      </c>
      <c r="J15" s="20">
        <v>2.5</v>
      </c>
      <c r="K15" s="18">
        <v>29</v>
      </c>
      <c r="L15" s="19">
        <v>3.4238488783943331E-2</v>
      </c>
      <c r="M15" s="18">
        <v>0</v>
      </c>
      <c r="N15" s="19">
        <v>0</v>
      </c>
      <c r="O15" s="20"/>
    </row>
    <row r="16" spans="2:15" ht="14.4" customHeight="1" thickBot="1">
      <c r="B16" s="63"/>
      <c r="C16" s="12" t="s">
        <v>11</v>
      </c>
      <c r="D16" s="13">
        <v>4</v>
      </c>
      <c r="E16" s="14">
        <v>1.06951871657754E-2</v>
      </c>
      <c r="F16" s="13">
        <v>5</v>
      </c>
      <c r="G16" s="14">
        <v>2.1929824561403508E-2</v>
      </c>
      <c r="H16" s="15">
        <v>-0.19999999999999996</v>
      </c>
      <c r="I16" s="13">
        <v>0</v>
      </c>
      <c r="J16" s="15"/>
      <c r="K16" s="13">
        <v>17</v>
      </c>
      <c r="L16" s="14">
        <v>2.0070838252656435E-2</v>
      </c>
      <c r="M16" s="13">
        <v>7</v>
      </c>
      <c r="N16" s="14">
        <v>1.3084112149532711E-2</v>
      </c>
      <c r="O16" s="15">
        <v>1.4285714285714284</v>
      </c>
    </row>
    <row r="17" spans="2:15" ht="14.4" customHeight="1" thickBot="1">
      <c r="B17" s="67"/>
      <c r="C17" s="66" t="s">
        <v>29</v>
      </c>
      <c r="D17" s="18">
        <v>18</v>
      </c>
      <c r="E17" s="19">
        <v>4.8128342245989303E-2</v>
      </c>
      <c r="F17" s="18">
        <v>16</v>
      </c>
      <c r="G17" s="19">
        <v>7.0175438596491224E-2</v>
      </c>
      <c r="H17" s="20">
        <v>0.125</v>
      </c>
      <c r="I17" s="18">
        <v>17</v>
      </c>
      <c r="J17" s="20">
        <v>7.9439252336448593E-2</v>
      </c>
      <c r="K17" s="18">
        <v>46</v>
      </c>
      <c r="L17" s="19">
        <v>5.4309327036599762E-2</v>
      </c>
      <c r="M17" s="18">
        <v>33</v>
      </c>
      <c r="N17" s="19">
        <v>6.1682242990654203E-2</v>
      </c>
      <c r="O17" s="20">
        <v>0.39393939393939403</v>
      </c>
    </row>
    <row r="18" spans="2:15" ht="14.4" customHeight="1" thickBot="1">
      <c r="B18" s="21" t="s">
        <v>5</v>
      </c>
      <c r="C18" s="21" t="s">
        <v>30</v>
      </c>
      <c r="D18" s="22">
        <v>374</v>
      </c>
      <c r="E18" s="23">
        <v>1</v>
      </c>
      <c r="F18" s="22">
        <v>228</v>
      </c>
      <c r="G18" s="23">
        <v>1</v>
      </c>
      <c r="H18" s="24">
        <v>0.64035087719298245</v>
      </c>
      <c r="I18" s="22">
        <v>214</v>
      </c>
      <c r="J18" s="23">
        <v>0.74766355140186924</v>
      </c>
      <c r="K18" s="22">
        <v>847</v>
      </c>
      <c r="L18" s="23">
        <v>0.99999999999999967</v>
      </c>
      <c r="M18" s="22">
        <v>535</v>
      </c>
      <c r="N18" s="23">
        <v>1.0000000000000002</v>
      </c>
      <c r="O18" s="24">
        <v>0.58317757009345805</v>
      </c>
    </row>
    <row r="19" spans="2:15" ht="14.4" customHeight="1" thickBot="1">
      <c r="B19" s="62"/>
      <c r="C19" s="12" t="s">
        <v>9</v>
      </c>
      <c r="D19" s="13">
        <v>631</v>
      </c>
      <c r="E19" s="14">
        <v>0.2075657894736842</v>
      </c>
      <c r="F19" s="13">
        <v>427</v>
      </c>
      <c r="G19" s="14">
        <v>0.17630057803468208</v>
      </c>
      <c r="H19" s="15">
        <v>0.47775175644028112</v>
      </c>
      <c r="I19" s="13">
        <v>604</v>
      </c>
      <c r="J19" s="15">
        <v>4.4701986754966949E-2</v>
      </c>
      <c r="K19" s="13">
        <v>1704</v>
      </c>
      <c r="L19" s="14">
        <v>0.22004132231404958</v>
      </c>
      <c r="M19" s="13">
        <v>1289</v>
      </c>
      <c r="N19" s="14">
        <v>0.19302186283318359</v>
      </c>
      <c r="O19" s="15">
        <v>0.32195500387897602</v>
      </c>
    </row>
    <row r="20" spans="2:15" ht="14.4" customHeight="1" thickBot="1">
      <c r="B20" s="63"/>
      <c r="C20" s="17" t="s">
        <v>8</v>
      </c>
      <c r="D20" s="18">
        <v>636</v>
      </c>
      <c r="E20" s="19">
        <v>0.20921052631578949</v>
      </c>
      <c r="F20" s="18">
        <v>525</v>
      </c>
      <c r="G20" s="19">
        <v>0.21676300578034682</v>
      </c>
      <c r="H20" s="20">
        <v>0.21142857142857152</v>
      </c>
      <c r="I20" s="18">
        <v>487</v>
      </c>
      <c r="J20" s="20">
        <v>0.30595482546201236</v>
      </c>
      <c r="K20" s="18">
        <v>1629</v>
      </c>
      <c r="L20" s="19">
        <v>0.21035640495867769</v>
      </c>
      <c r="M20" s="18">
        <v>1281</v>
      </c>
      <c r="N20" s="19">
        <v>0.1918238993710692</v>
      </c>
      <c r="O20" s="20">
        <v>0.27166276346604223</v>
      </c>
    </row>
    <row r="21" spans="2:15" ht="14.4" customHeight="1" thickBot="1">
      <c r="B21" s="63"/>
      <c r="C21" s="12" t="s">
        <v>3</v>
      </c>
      <c r="D21" s="13">
        <v>537</v>
      </c>
      <c r="E21" s="14">
        <v>0.17664473684210527</v>
      </c>
      <c r="F21" s="13">
        <v>551</v>
      </c>
      <c r="G21" s="14">
        <v>0.22749793559042114</v>
      </c>
      <c r="H21" s="15">
        <v>-2.5408348457350294E-2</v>
      </c>
      <c r="I21" s="13">
        <v>544</v>
      </c>
      <c r="J21" s="15">
        <v>-1.2867647058823484E-2</v>
      </c>
      <c r="K21" s="13">
        <v>1498</v>
      </c>
      <c r="L21" s="14">
        <v>0.19344008264462809</v>
      </c>
      <c r="M21" s="13">
        <v>1536</v>
      </c>
      <c r="N21" s="14">
        <v>0.23000898472596587</v>
      </c>
      <c r="O21" s="15">
        <v>-2.473958333333337E-2</v>
      </c>
    </row>
    <row r="22" spans="2:15" ht="14.4" customHeight="1" thickBot="1">
      <c r="B22" s="63"/>
      <c r="C22" s="64" t="s">
        <v>10</v>
      </c>
      <c r="D22" s="18">
        <v>641</v>
      </c>
      <c r="E22" s="19">
        <v>0.21085526315789474</v>
      </c>
      <c r="F22" s="18">
        <v>270</v>
      </c>
      <c r="G22" s="19">
        <v>0.11147811725846409</v>
      </c>
      <c r="H22" s="20">
        <v>1.3740740740740742</v>
      </c>
      <c r="I22" s="18">
        <v>388</v>
      </c>
      <c r="J22" s="20">
        <v>0.652061855670103</v>
      </c>
      <c r="K22" s="18">
        <v>1310</v>
      </c>
      <c r="L22" s="19">
        <v>0.16916322314049587</v>
      </c>
      <c r="M22" s="18">
        <v>855</v>
      </c>
      <c r="N22" s="19">
        <v>0.1280323450134771</v>
      </c>
      <c r="O22" s="20">
        <v>0.53216374269005851</v>
      </c>
    </row>
    <row r="23" spans="2:15" ht="14.4" customHeight="1" thickBot="1">
      <c r="B23" s="63"/>
      <c r="C23" s="65" t="s">
        <v>4</v>
      </c>
      <c r="D23" s="13">
        <v>257</v>
      </c>
      <c r="E23" s="14">
        <v>8.4539473684210525E-2</v>
      </c>
      <c r="F23" s="13">
        <v>400</v>
      </c>
      <c r="G23" s="14">
        <v>0.16515276630883569</v>
      </c>
      <c r="H23" s="15">
        <v>-0.35750000000000004</v>
      </c>
      <c r="I23" s="13">
        <v>184</v>
      </c>
      <c r="J23" s="15">
        <v>0.39673913043478271</v>
      </c>
      <c r="K23" s="13">
        <v>655</v>
      </c>
      <c r="L23" s="14">
        <v>8.4581611570247933E-2</v>
      </c>
      <c r="M23" s="13">
        <v>1124</v>
      </c>
      <c r="N23" s="14">
        <v>0.16831386642707397</v>
      </c>
      <c r="O23" s="15">
        <v>-0.41725978647686834</v>
      </c>
    </row>
    <row r="24" spans="2:15" ht="14.4" customHeight="1" thickBot="1">
      <c r="B24" s="63"/>
      <c r="C24" s="66" t="s">
        <v>11</v>
      </c>
      <c r="D24" s="18">
        <v>193</v>
      </c>
      <c r="E24" s="19">
        <v>6.3486842105263161E-2</v>
      </c>
      <c r="F24" s="18">
        <v>137</v>
      </c>
      <c r="G24" s="19">
        <v>5.6564822460776217E-2</v>
      </c>
      <c r="H24" s="20">
        <v>0.40875912408759119</v>
      </c>
      <c r="I24" s="18">
        <v>152</v>
      </c>
      <c r="J24" s="20">
        <v>0.26973684210526305</v>
      </c>
      <c r="K24" s="18">
        <v>538</v>
      </c>
      <c r="L24" s="19">
        <v>6.9473140495867766E-2</v>
      </c>
      <c r="M24" s="18">
        <v>303</v>
      </c>
      <c r="N24" s="19">
        <v>4.5372866127583109E-2</v>
      </c>
      <c r="O24" s="20">
        <v>0.77557755775577553</v>
      </c>
    </row>
    <row r="25" spans="2:15" ht="14.4" customHeight="1" thickBot="1">
      <c r="B25" s="63"/>
      <c r="C25" s="12" t="s">
        <v>12</v>
      </c>
      <c r="D25" s="13">
        <v>93</v>
      </c>
      <c r="E25" s="14">
        <v>3.0592105263157896E-2</v>
      </c>
      <c r="F25" s="13">
        <v>65</v>
      </c>
      <c r="G25" s="14">
        <v>2.6837324525185797E-2</v>
      </c>
      <c r="H25" s="15">
        <v>0.43076923076923079</v>
      </c>
      <c r="I25" s="13">
        <v>79</v>
      </c>
      <c r="J25" s="15">
        <v>0.17721518987341778</v>
      </c>
      <c r="K25" s="13">
        <v>260</v>
      </c>
      <c r="L25" s="14">
        <v>3.3574380165289255E-2</v>
      </c>
      <c r="M25" s="13">
        <v>157</v>
      </c>
      <c r="N25" s="14">
        <v>2.3510032943995209E-2</v>
      </c>
      <c r="O25" s="15">
        <v>0.65605095541401282</v>
      </c>
    </row>
    <row r="26" spans="2:15" ht="14.4" customHeight="1" thickBot="1">
      <c r="B26" s="63"/>
      <c r="C26" s="66" t="s">
        <v>60</v>
      </c>
      <c r="D26" s="18">
        <v>51</v>
      </c>
      <c r="E26" s="19">
        <v>1.6776315789473684E-2</v>
      </c>
      <c r="F26" s="18">
        <v>47</v>
      </c>
      <c r="G26" s="19">
        <v>1.9405450041288193E-2</v>
      </c>
      <c r="H26" s="20">
        <v>8.5106382978723305E-2</v>
      </c>
      <c r="I26" s="18">
        <v>43</v>
      </c>
      <c r="J26" s="20">
        <v>0.18604651162790709</v>
      </c>
      <c r="K26" s="18">
        <v>147</v>
      </c>
      <c r="L26" s="19">
        <v>1.8982438016528925E-2</v>
      </c>
      <c r="M26" s="18">
        <v>127</v>
      </c>
      <c r="N26" s="19">
        <v>1.9017669961066186E-2</v>
      </c>
      <c r="O26" s="20">
        <v>0.15748031496062986</v>
      </c>
    </row>
    <row r="27" spans="2:15" ht="14.4" customHeight="1" thickBot="1">
      <c r="B27" s="67"/>
      <c r="C27" s="12" t="s">
        <v>29</v>
      </c>
      <c r="D27" s="13">
        <v>1</v>
      </c>
      <c r="E27" s="14">
        <v>3.2894736842105262E-4</v>
      </c>
      <c r="F27" s="13">
        <v>0</v>
      </c>
      <c r="G27" s="14">
        <v>0</v>
      </c>
      <c r="H27" s="15"/>
      <c r="I27" s="13">
        <v>0</v>
      </c>
      <c r="J27" s="15"/>
      <c r="K27" s="13">
        <v>3</v>
      </c>
      <c r="L27" s="14">
        <v>3.8739669421487604E-4</v>
      </c>
      <c r="M27" s="13">
        <v>6</v>
      </c>
      <c r="N27" s="14">
        <v>8.9847259658580418E-4</v>
      </c>
      <c r="O27" s="15">
        <v>-0.5</v>
      </c>
    </row>
    <row r="28" spans="2:15" ht="14.4" customHeight="1" thickBot="1">
      <c r="B28" s="21" t="s">
        <v>6</v>
      </c>
      <c r="C28" s="21" t="s">
        <v>30</v>
      </c>
      <c r="D28" s="22">
        <v>3040</v>
      </c>
      <c r="E28" s="23">
        <v>1</v>
      </c>
      <c r="F28" s="22">
        <v>2422</v>
      </c>
      <c r="G28" s="23">
        <v>1.0000000000000002</v>
      </c>
      <c r="H28" s="24">
        <v>0.25516102394715112</v>
      </c>
      <c r="I28" s="22">
        <v>2481</v>
      </c>
      <c r="J28" s="23">
        <v>0.22531237404272475</v>
      </c>
      <c r="K28" s="22">
        <v>7744</v>
      </c>
      <c r="L28" s="23">
        <v>0.99999999999999989</v>
      </c>
      <c r="M28" s="22">
        <v>6678</v>
      </c>
      <c r="N28" s="23">
        <v>1</v>
      </c>
      <c r="O28" s="24">
        <v>0.15962863132674454</v>
      </c>
    </row>
    <row r="29" spans="2:15" ht="14.4" customHeight="1" thickBot="1">
      <c r="B29" s="21" t="s">
        <v>49</v>
      </c>
      <c r="C29" s="21" t="s">
        <v>30</v>
      </c>
      <c r="D29" s="22">
        <v>1</v>
      </c>
      <c r="E29" s="23">
        <v>1</v>
      </c>
      <c r="F29" s="22">
        <v>0</v>
      </c>
      <c r="G29" s="23">
        <v>0</v>
      </c>
      <c r="H29" s="24"/>
      <c r="I29" s="22">
        <v>2</v>
      </c>
      <c r="J29" s="23">
        <v>-0.5</v>
      </c>
      <c r="K29" s="22">
        <v>7</v>
      </c>
      <c r="L29" s="23">
        <v>0.99999999999999978</v>
      </c>
      <c r="M29" s="22">
        <v>3</v>
      </c>
      <c r="N29" s="23">
        <v>1</v>
      </c>
      <c r="O29" s="24">
        <v>1.3333333333333335</v>
      </c>
    </row>
    <row r="30" spans="2:15" ht="14.4" customHeight="1" thickBot="1">
      <c r="B30" s="80"/>
      <c r="C30" s="81" t="s">
        <v>30</v>
      </c>
      <c r="D30" s="25">
        <v>3415</v>
      </c>
      <c r="E30" s="26">
        <v>1</v>
      </c>
      <c r="F30" s="25">
        <v>2650</v>
      </c>
      <c r="G30" s="26">
        <v>1</v>
      </c>
      <c r="H30" s="27">
        <v>0.28867924528301891</v>
      </c>
      <c r="I30" s="25">
        <v>2697</v>
      </c>
      <c r="J30" s="27">
        <v>0.2662217278457546</v>
      </c>
      <c r="K30" s="25">
        <v>8598</v>
      </c>
      <c r="L30" s="26">
        <v>1</v>
      </c>
      <c r="M30" s="25">
        <v>7216</v>
      </c>
      <c r="N30" s="26">
        <v>1</v>
      </c>
      <c r="O30" s="27">
        <v>0.19151884700665178</v>
      </c>
    </row>
    <row r="31" spans="2:15" ht="14.4" customHeight="1">
      <c r="B31" s="1" t="s">
        <v>63</v>
      </c>
      <c r="C31" s="28"/>
      <c r="D31" s="1"/>
      <c r="E31" s="1"/>
      <c r="F31" s="1"/>
      <c r="G31" s="1"/>
    </row>
    <row r="32" spans="2:15">
      <c r="B32" s="29" t="s">
        <v>64</v>
      </c>
      <c r="C32" s="1"/>
      <c r="D32" s="1"/>
      <c r="E32" s="1"/>
      <c r="F32" s="1"/>
      <c r="G32" s="1"/>
    </row>
    <row r="34" spans="2:15">
      <c r="B34" s="107" t="s">
        <v>37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0"/>
    </row>
    <row r="35" spans="2:15" ht="14.4" thickBot="1">
      <c r="B35" s="108" t="s">
        <v>38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61" t="s">
        <v>34</v>
      </c>
    </row>
    <row r="36" spans="2:15" ht="14.4" customHeight="1">
      <c r="B36" s="98" t="s">
        <v>21</v>
      </c>
      <c r="C36" s="100" t="s">
        <v>1</v>
      </c>
      <c r="D36" s="102" t="s">
        <v>95</v>
      </c>
      <c r="E36" s="102"/>
      <c r="F36" s="102"/>
      <c r="G36" s="102"/>
      <c r="H36" s="103"/>
      <c r="I36" s="106" t="s">
        <v>82</v>
      </c>
      <c r="J36" s="103"/>
      <c r="K36" s="106" t="s">
        <v>96</v>
      </c>
      <c r="L36" s="102"/>
      <c r="M36" s="102"/>
      <c r="N36" s="102"/>
      <c r="O36" s="112"/>
    </row>
    <row r="37" spans="2:15" ht="14.4" customHeight="1" thickBot="1">
      <c r="B37" s="99"/>
      <c r="C37" s="101"/>
      <c r="D37" s="110" t="s">
        <v>97</v>
      </c>
      <c r="E37" s="110"/>
      <c r="F37" s="110"/>
      <c r="G37" s="110"/>
      <c r="H37" s="113"/>
      <c r="I37" s="109" t="s">
        <v>83</v>
      </c>
      <c r="J37" s="113"/>
      <c r="K37" s="109" t="s">
        <v>98</v>
      </c>
      <c r="L37" s="110"/>
      <c r="M37" s="110"/>
      <c r="N37" s="110"/>
      <c r="O37" s="111"/>
    </row>
    <row r="38" spans="2:15" ht="14.4" customHeight="1">
      <c r="B38" s="99"/>
      <c r="C38" s="101"/>
      <c r="D38" s="94">
        <v>2023</v>
      </c>
      <c r="E38" s="95"/>
      <c r="F38" s="94">
        <v>2022</v>
      </c>
      <c r="G38" s="95"/>
      <c r="H38" s="84" t="s">
        <v>22</v>
      </c>
      <c r="I38" s="104">
        <v>2022</v>
      </c>
      <c r="J38" s="104" t="s">
        <v>84</v>
      </c>
      <c r="K38" s="94">
        <v>2023</v>
      </c>
      <c r="L38" s="95"/>
      <c r="M38" s="94">
        <v>2022</v>
      </c>
      <c r="N38" s="95"/>
      <c r="O38" s="84" t="s">
        <v>22</v>
      </c>
    </row>
    <row r="39" spans="2:15" ht="18.75" customHeight="1" thickBot="1">
      <c r="B39" s="86" t="s">
        <v>21</v>
      </c>
      <c r="C39" s="88" t="s">
        <v>24</v>
      </c>
      <c r="D39" s="96"/>
      <c r="E39" s="97"/>
      <c r="F39" s="96"/>
      <c r="G39" s="97"/>
      <c r="H39" s="85"/>
      <c r="I39" s="105"/>
      <c r="J39" s="105"/>
      <c r="K39" s="96"/>
      <c r="L39" s="97"/>
      <c r="M39" s="96"/>
      <c r="N39" s="97"/>
      <c r="O39" s="85"/>
    </row>
    <row r="40" spans="2:15" ht="14.4" customHeight="1">
      <c r="B40" s="86"/>
      <c r="C40" s="88"/>
      <c r="D40" s="5" t="s">
        <v>25</v>
      </c>
      <c r="E40" s="6" t="s">
        <v>2</v>
      </c>
      <c r="F40" s="5" t="s">
        <v>25</v>
      </c>
      <c r="G40" s="6" t="s">
        <v>2</v>
      </c>
      <c r="H40" s="90" t="s">
        <v>26</v>
      </c>
      <c r="I40" s="7" t="s">
        <v>25</v>
      </c>
      <c r="J40" s="92" t="s">
        <v>85</v>
      </c>
      <c r="K40" s="5" t="s">
        <v>25</v>
      </c>
      <c r="L40" s="6" t="s">
        <v>2</v>
      </c>
      <c r="M40" s="5" t="s">
        <v>25</v>
      </c>
      <c r="N40" s="6" t="s">
        <v>2</v>
      </c>
      <c r="O40" s="90" t="s">
        <v>26</v>
      </c>
    </row>
    <row r="41" spans="2:15" ht="27" thickBot="1">
      <c r="B41" s="87"/>
      <c r="C41" s="89"/>
      <c r="D41" s="8" t="s">
        <v>27</v>
      </c>
      <c r="E41" s="9" t="s">
        <v>28</v>
      </c>
      <c r="F41" s="8" t="s">
        <v>27</v>
      </c>
      <c r="G41" s="9" t="s">
        <v>28</v>
      </c>
      <c r="H41" s="91"/>
      <c r="I41" s="10" t="s">
        <v>27</v>
      </c>
      <c r="J41" s="93"/>
      <c r="K41" s="8" t="s">
        <v>27</v>
      </c>
      <c r="L41" s="9" t="s">
        <v>28</v>
      </c>
      <c r="M41" s="8" t="s">
        <v>27</v>
      </c>
      <c r="N41" s="9" t="s">
        <v>28</v>
      </c>
      <c r="O41" s="91"/>
    </row>
    <row r="42" spans="2:15" ht="14.4" thickBot="1">
      <c r="B42" s="62"/>
      <c r="C42" s="12" t="s">
        <v>4</v>
      </c>
      <c r="D42" s="13">
        <v>1</v>
      </c>
      <c r="E42" s="14">
        <v>1</v>
      </c>
      <c r="F42" s="13"/>
      <c r="G42" s="14"/>
      <c r="H42" s="15"/>
      <c r="I42" s="13"/>
      <c r="J42" s="15"/>
      <c r="K42" s="13">
        <v>1</v>
      </c>
      <c r="L42" s="14">
        <v>0.5</v>
      </c>
      <c r="M42" s="13"/>
      <c r="N42" s="14"/>
      <c r="O42" s="15"/>
    </row>
    <row r="43" spans="2:15" ht="14.4" thickBot="1">
      <c r="B43" s="68"/>
      <c r="C43" s="12" t="s">
        <v>12</v>
      </c>
      <c r="D43" s="13">
        <v>0</v>
      </c>
      <c r="E43" s="14">
        <v>0</v>
      </c>
      <c r="F43" s="13"/>
      <c r="G43" s="14"/>
      <c r="H43" s="15"/>
      <c r="I43" s="13"/>
      <c r="J43" s="15"/>
      <c r="K43" s="13">
        <v>1</v>
      </c>
      <c r="L43" s="14">
        <v>0.5</v>
      </c>
      <c r="M43" s="13"/>
      <c r="N43" s="14"/>
      <c r="O43" s="15"/>
    </row>
    <row r="44" spans="2:15" ht="14.4" thickBot="1">
      <c r="B44" s="21" t="s">
        <v>5</v>
      </c>
      <c r="C44" s="21" t="s">
        <v>30</v>
      </c>
      <c r="D44" s="22">
        <v>1</v>
      </c>
      <c r="E44" s="23">
        <v>1</v>
      </c>
      <c r="F44" s="22">
        <v>0</v>
      </c>
      <c r="G44" s="23">
        <v>0</v>
      </c>
      <c r="H44" s="24"/>
      <c r="I44" s="22">
        <v>0</v>
      </c>
      <c r="J44" s="23">
        <v>0</v>
      </c>
      <c r="K44" s="22">
        <v>2</v>
      </c>
      <c r="L44" s="23">
        <v>1</v>
      </c>
      <c r="M44" s="22">
        <v>0</v>
      </c>
      <c r="N44" s="23">
        <v>0</v>
      </c>
      <c r="O44" s="24"/>
    </row>
    <row r="45" spans="2:15" ht="14.4" thickBot="1">
      <c r="B45" s="62"/>
      <c r="C45" s="12" t="s">
        <v>9</v>
      </c>
      <c r="D45" s="13">
        <v>518</v>
      </c>
      <c r="E45" s="14">
        <v>0.2009309542280838</v>
      </c>
      <c r="F45" s="13">
        <v>362</v>
      </c>
      <c r="G45" s="14">
        <v>0.18526100307062435</v>
      </c>
      <c r="H45" s="15">
        <v>0.43093922651933703</v>
      </c>
      <c r="I45" s="13">
        <v>538</v>
      </c>
      <c r="J45" s="15">
        <v>-3.7174721189591087E-2</v>
      </c>
      <c r="K45" s="13">
        <v>1428</v>
      </c>
      <c r="L45" s="14">
        <v>0.22267269608607515</v>
      </c>
      <c r="M45" s="13">
        <v>1077</v>
      </c>
      <c r="N45" s="14">
        <v>0.19732502748259437</v>
      </c>
      <c r="O45" s="15">
        <v>0.3259052924791086</v>
      </c>
    </row>
    <row r="46" spans="2:15" ht="14.4" thickBot="1">
      <c r="B46" s="63"/>
      <c r="C46" s="17" t="s">
        <v>3</v>
      </c>
      <c r="D46" s="18">
        <v>506</v>
      </c>
      <c r="E46" s="19">
        <v>0.19627618308766487</v>
      </c>
      <c r="F46" s="18">
        <v>481</v>
      </c>
      <c r="G46" s="19">
        <v>0.24616171954964175</v>
      </c>
      <c r="H46" s="20">
        <v>5.1975051975051922E-2</v>
      </c>
      <c r="I46" s="18">
        <v>497</v>
      </c>
      <c r="J46" s="20">
        <v>1.810865191146882E-2</v>
      </c>
      <c r="K46" s="18">
        <v>1375</v>
      </c>
      <c r="L46" s="19">
        <v>0.21440823327615779</v>
      </c>
      <c r="M46" s="18">
        <v>1347</v>
      </c>
      <c r="N46" s="19">
        <v>0.24679369732502748</v>
      </c>
      <c r="O46" s="20">
        <v>2.0786933927245732E-2</v>
      </c>
    </row>
    <row r="47" spans="2:15" ht="14.4" thickBot="1">
      <c r="B47" s="63"/>
      <c r="C47" s="12" t="s">
        <v>8</v>
      </c>
      <c r="D47" s="13">
        <v>527</v>
      </c>
      <c r="E47" s="14">
        <v>0.20442203258339797</v>
      </c>
      <c r="F47" s="13">
        <v>440</v>
      </c>
      <c r="G47" s="14">
        <v>0.22517911975435004</v>
      </c>
      <c r="H47" s="15">
        <v>0.19772727272727275</v>
      </c>
      <c r="I47" s="13">
        <v>402</v>
      </c>
      <c r="J47" s="15">
        <v>0.31094527363184077</v>
      </c>
      <c r="K47" s="13">
        <v>1323</v>
      </c>
      <c r="L47" s="14">
        <v>0.20629970372680492</v>
      </c>
      <c r="M47" s="13">
        <v>1081</v>
      </c>
      <c r="N47" s="14">
        <v>0.19805789666544521</v>
      </c>
      <c r="O47" s="15">
        <v>0.2238667900092508</v>
      </c>
    </row>
    <row r="48" spans="2:15" ht="14.4" thickBot="1">
      <c r="B48" s="63"/>
      <c r="C48" s="64" t="s">
        <v>10</v>
      </c>
      <c r="D48" s="18">
        <v>571</v>
      </c>
      <c r="E48" s="19">
        <v>0.22148952676493405</v>
      </c>
      <c r="F48" s="18">
        <v>187</v>
      </c>
      <c r="G48" s="19">
        <v>9.5701125895598774E-2</v>
      </c>
      <c r="H48" s="20">
        <v>2.0534759358288772</v>
      </c>
      <c r="I48" s="18">
        <v>325</v>
      </c>
      <c r="J48" s="20">
        <v>0.75692307692307703</v>
      </c>
      <c r="K48" s="18">
        <v>1088</v>
      </c>
      <c r="L48" s="19">
        <v>0.16965538749415252</v>
      </c>
      <c r="M48" s="18">
        <v>657</v>
      </c>
      <c r="N48" s="19">
        <v>0.12037376328325394</v>
      </c>
      <c r="O48" s="20">
        <v>0.65601217656012167</v>
      </c>
    </row>
    <row r="49" spans="2:15" ht="14.4" thickBot="1">
      <c r="B49" s="63"/>
      <c r="C49" s="65" t="s">
        <v>4</v>
      </c>
      <c r="D49" s="13">
        <v>186</v>
      </c>
      <c r="E49" s="14">
        <v>7.2148952676493405E-2</v>
      </c>
      <c r="F49" s="13">
        <v>290</v>
      </c>
      <c r="G49" s="14">
        <v>0.14841351074718526</v>
      </c>
      <c r="H49" s="15">
        <v>-0.35862068965517246</v>
      </c>
      <c r="I49" s="13">
        <v>136</v>
      </c>
      <c r="J49" s="15">
        <v>0.36764705882352944</v>
      </c>
      <c r="K49" s="13">
        <v>450</v>
      </c>
      <c r="L49" s="14">
        <v>7.0169967254015281E-2</v>
      </c>
      <c r="M49" s="13">
        <v>829</v>
      </c>
      <c r="N49" s="14">
        <v>0.15188713814584096</v>
      </c>
      <c r="O49" s="15">
        <v>-0.45717732207478889</v>
      </c>
    </row>
    <row r="50" spans="2:15" ht="14.4" thickBot="1">
      <c r="B50" s="63"/>
      <c r="C50" s="66" t="s">
        <v>11</v>
      </c>
      <c r="D50" s="18">
        <v>147</v>
      </c>
      <c r="E50" s="19">
        <v>5.7020946470131888E-2</v>
      </c>
      <c r="F50" s="18">
        <v>94</v>
      </c>
      <c r="G50" s="19">
        <v>4.8106448311156604E-2</v>
      </c>
      <c r="H50" s="20">
        <v>0.56382978723404253</v>
      </c>
      <c r="I50" s="18">
        <v>126</v>
      </c>
      <c r="J50" s="20">
        <v>0.16666666666666674</v>
      </c>
      <c r="K50" s="18">
        <v>405</v>
      </c>
      <c r="L50" s="19">
        <v>6.3152970528613753E-2</v>
      </c>
      <c r="M50" s="18">
        <v>206</v>
      </c>
      <c r="N50" s="19">
        <v>3.7742762916819349E-2</v>
      </c>
      <c r="O50" s="20">
        <v>0.96601941747572817</v>
      </c>
    </row>
    <row r="51" spans="2:15" ht="14.4" thickBot="1">
      <c r="B51" s="63"/>
      <c r="C51" s="12" t="s">
        <v>12</v>
      </c>
      <c r="D51" s="13">
        <v>72</v>
      </c>
      <c r="E51" s="14">
        <v>2.7928626842513578E-2</v>
      </c>
      <c r="F51" s="13">
        <v>54</v>
      </c>
      <c r="G51" s="14">
        <v>2.7635619242579325E-2</v>
      </c>
      <c r="H51" s="15">
        <v>0.33333333333333326</v>
      </c>
      <c r="I51" s="13">
        <v>54</v>
      </c>
      <c r="J51" s="15">
        <v>0.33333333333333326</v>
      </c>
      <c r="K51" s="13">
        <v>195</v>
      </c>
      <c r="L51" s="14">
        <v>3.0406985810073287E-2</v>
      </c>
      <c r="M51" s="13">
        <v>133</v>
      </c>
      <c r="N51" s="14">
        <v>2.4367900329791133E-2</v>
      </c>
      <c r="O51" s="15">
        <v>0.46616541353383467</v>
      </c>
    </row>
    <row r="52" spans="2:15" ht="14.4" thickBot="1">
      <c r="B52" s="63"/>
      <c r="C52" s="66" t="s">
        <v>60</v>
      </c>
      <c r="D52" s="18">
        <v>49</v>
      </c>
      <c r="E52" s="19">
        <v>1.9006982156710629E-2</v>
      </c>
      <c r="F52" s="18">
        <v>46</v>
      </c>
      <c r="G52" s="19">
        <v>2.3541453428863868E-2</v>
      </c>
      <c r="H52" s="20">
        <v>6.5217391304347894E-2</v>
      </c>
      <c r="I52" s="18">
        <v>43</v>
      </c>
      <c r="J52" s="20">
        <v>0.13953488372093026</v>
      </c>
      <c r="K52" s="18">
        <v>144</v>
      </c>
      <c r="L52" s="19">
        <v>2.2454389521284888E-2</v>
      </c>
      <c r="M52" s="18">
        <v>126</v>
      </c>
      <c r="N52" s="19">
        <v>2.3085379259802124E-2</v>
      </c>
      <c r="O52" s="20">
        <v>0.14285714285714279</v>
      </c>
    </row>
    <row r="53" spans="2:15" ht="14.4" thickBot="1">
      <c r="B53" s="67"/>
      <c r="C53" s="12" t="s">
        <v>29</v>
      </c>
      <c r="D53" s="13">
        <v>0</v>
      </c>
      <c r="E53" s="14">
        <v>0</v>
      </c>
      <c r="F53" s="13">
        <v>0</v>
      </c>
      <c r="G53" s="14">
        <v>0</v>
      </c>
      <c r="H53" s="15"/>
      <c r="I53" s="13">
        <v>0</v>
      </c>
      <c r="J53" s="15"/>
      <c r="K53" s="13">
        <v>0</v>
      </c>
      <c r="L53" s="14">
        <v>0</v>
      </c>
      <c r="M53" s="13">
        <v>0</v>
      </c>
      <c r="N53" s="14">
        <v>0</v>
      </c>
      <c r="O53" s="15"/>
    </row>
    <row r="54" spans="2:15" ht="14.4" thickBot="1">
      <c r="B54" s="21" t="s">
        <v>6</v>
      </c>
      <c r="C54" s="21" t="s">
        <v>30</v>
      </c>
      <c r="D54" s="22">
        <v>2576</v>
      </c>
      <c r="E54" s="23">
        <v>0.99922420480993013</v>
      </c>
      <c r="F54" s="22">
        <v>1954</v>
      </c>
      <c r="G54" s="23">
        <v>0.99999999999999989</v>
      </c>
      <c r="H54" s="24">
        <v>0.31832139201637677</v>
      </c>
      <c r="I54" s="22">
        <v>2121</v>
      </c>
      <c r="J54" s="23">
        <v>0.21452145214521456</v>
      </c>
      <c r="K54" s="22">
        <v>6408</v>
      </c>
      <c r="L54" s="23">
        <v>0.99922033369717767</v>
      </c>
      <c r="M54" s="22">
        <v>5456</v>
      </c>
      <c r="N54" s="23">
        <v>0.99963356540857462</v>
      </c>
      <c r="O54" s="24">
        <v>0.17448680351906165</v>
      </c>
    </row>
    <row r="55" spans="2:15" ht="14.4" thickBot="1">
      <c r="B55" s="21" t="s">
        <v>49</v>
      </c>
      <c r="C55" s="21" t="s">
        <v>30</v>
      </c>
      <c r="D55" s="22">
        <v>1</v>
      </c>
      <c r="E55" s="23">
        <v>1</v>
      </c>
      <c r="F55" s="22">
        <v>0</v>
      </c>
      <c r="G55" s="23">
        <v>1</v>
      </c>
      <c r="H55" s="24"/>
      <c r="I55" s="22">
        <v>1</v>
      </c>
      <c r="J55" s="23">
        <v>0</v>
      </c>
      <c r="K55" s="22">
        <v>3</v>
      </c>
      <c r="L55" s="23">
        <v>1</v>
      </c>
      <c r="M55" s="22">
        <v>2</v>
      </c>
      <c r="N55" s="23">
        <v>1</v>
      </c>
      <c r="O55" s="24">
        <v>0.5</v>
      </c>
    </row>
    <row r="56" spans="2:15" ht="14.4" thickBot="1">
      <c r="B56" s="80"/>
      <c r="C56" s="81" t="s">
        <v>30</v>
      </c>
      <c r="D56" s="25">
        <v>2578</v>
      </c>
      <c r="E56" s="26">
        <v>1</v>
      </c>
      <c r="F56" s="25">
        <v>1954</v>
      </c>
      <c r="G56" s="26">
        <v>1</v>
      </c>
      <c r="H56" s="27">
        <v>0.31934493346980553</v>
      </c>
      <c r="I56" s="25">
        <v>2122</v>
      </c>
      <c r="J56" s="27">
        <v>0.21489161168708759</v>
      </c>
      <c r="K56" s="25">
        <v>6413</v>
      </c>
      <c r="L56" s="26">
        <v>1</v>
      </c>
      <c r="M56" s="25">
        <v>5458</v>
      </c>
      <c r="N56" s="26">
        <v>1</v>
      </c>
      <c r="O56" s="27">
        <v>0.17497251740564312</v>
      </c>
    </row>
    <row r="57" spans="2:15">
      <c r="B57" s="69" t="s">
        <v>41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2:1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2:15">
      <c r="B59" s="107" t="s">
        <v>47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0"/>
    </row>
    <row r="60" spans="2:15" ht="14.4" thickBot="1">
      <c r="B60" s="108" t="s">
        <v>48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61" t="s">
        <v>34</v>
      </c>
    </row>
    <row r="61" spans="2:15">
      <c r="B61" s="98" t="s">
        <v>21</v>
      </c>
      <c r="C61" s="100" t="s">
        <v>1</v>
      </c>
      <c r="D61" s="102" t="s">
        <v>95</v>
      </c>
      <c r="E61" s="102"/>
      <c r="F61" s="102"/>
      <c r="G61" s="102"/>
      <c r="H61" s="103"/>
      <c r="I61" s="106" t="s">
        <v>82</v>
      </c>
      <c r="J61" s="103"/>
      <c r="K61" s="106" t="s">
        <v>96</v>
      </c>
      <c r="L61" s="102"/>
      <c r="M61" s="102"/>
      <c r="N61" s="102"/>
      <c r="O61" s="112"/>
    </row>
    <row r="62" spans="2:15" ht="14.4" thickBot="1">
      <c r="B62" s="99"/>
      <c r="C62" s="101"/>
      <c r="D62" s="110" t="s">
        <v>97</v>
      </c>
      <c r="E62" s="110"/>
      <c r="F62" s="110"/>
      <c r="G62" s="110"/>
      <c r="H62" s="113"/>
      <c r="I62" s="109" t="s">
        <v>83</v>
      </c>
      <c r="J62" s="113"/>
      <c r="K62" s="109" t="s">
        <v>98</v>
      </c>
      <c r="L62" s="110"/>
      <c r="M62" s="110"/>
      <c r="N62" s="110"/>
      <c r="O62" s="111"/>
    </row>
    <row r="63" spans="2:15" ht="15" customHeight="1">
      <c r="B63" s="99"/>
      <c r="C63" s="101"/>
      <c r="D63" s="94">
        <v>2023</v>
      </c>
      <c r="E63" s="95"/>
      <c r="F63" s="94">
        <v>2022</v>
      </c>
      <c r="G63" s="95"/>
      <c r="H63" s="84" t="s">
        <v>22</v>
      </c>
      <c r="I63" s="104">
        <v>2022</v>
      </c>
      <c r="J63" s="104" t="s">
        <v>84</v>
      </c>
      <c r="K63" s="94">
        <v>2023</v>
      </c>
      <c r="L63" s="95"/>
      <c r="M63" s="94">
        <v>2022</v>
      </c>
      <c r="N63" s="95"/>
      <c r="O63" s="84" t="s">
        <v>22</v>
      </c>
    </row>
    <row r="64" spans="2:15" ht="14.4" customHeight="1" thickBot="1">
      <c r="B64" s="86" t="s">
        <v>21</v>
      </c>
      <c r="C64" s="88" t="s">
        <v>24</v>
      </c>
      <c r="D64" s="96"/>
      <c r="E64" s="97"/>
      <c r="F64" s="96"/>
      <c r="G64" s="97"/>
      <c r="H64" s="85"/>
      <c r="I64" s="105"/>
      <c r="J64" s="105"/>
      <c r="K64" s="96"/>
      <c r="L64" s="97"/>
      <c r="M64" s="96"/>
      <c r="N64" s="97"/>
      <c r="O64" s="85"/>
    </row>
    <row r="65" spans="2:15" ht="15" customHeight="1">
      <c r="B65" s="86"/>
      <c r="C65" s="88"/>
      <c r="D65" s="5" t="s">
        <v>25</v>
      </c>
      <c r="E65" s="6" t="s">
        <v>2</v>
      </c>
      <c r="F65" s="5" t="s">
        <v>25</v>
      </c>
      <c r="G65" s="6" t="s">
        <v>2</v>
      </c>
      <c r="H65" s="90" t="s">
        <v>26</v>
      </c>
      <c r="I65" s="7" t="s">
        <v>25</v>
      </c>
      <c r="J65" s="92" t="s">
        <v>85</v>
      </c>
      <c r="K65" s="5" t="s">
        <v>25</v>
      </c>
      <c r="L65" s="6" t="s">
        <v>2</v>
      </c>
      <c r="M65" s="5" t="s">
        <v>25</v>
      </c>
      <c r="N65" s="6" t="s">
        <v>2</v>
      </c>
      <c r="O65" s="90" t="s">
        <v>26</v>
      </c>
    </row>
    <row r="66" spans="2:15" ht="14.25" customHeight="1" thickBot="1">
      <c r="B66" s="87"/>
      <c r="C66" s="89"/>
      <c r="D66" s="8" t="s">
        <v>27</v>
      </c>
      <c r="E66" s="9" t="s">
        <v>28</v>
      </c>
      <c r="F66" s="8" t="s">
        <v>27</v>
      </c>
      <c r="G66" s="9" t="s">
        <v>28</v>
      </c>
      <c r="H66" s="91"/>
      <c r="I66" s="10" t="s">
        <v>27</v>
      </c>
      <c r="J66" s="93"/>
      <c r="K66" s="8" t="s">
        <v>27</v>
      </c>
      <c r="L66" s="9" t="s">
        <v>28</v>
      </c>
      <c r="M66" s="8" t="s">
        <v>27</v>
      </c>
      <c r="N66" s="9" t="s">
        <v>28</v>
      </c>
      <c r="O66" s="91"/>
    </row>
    <row r="67" spans="2:15" ht="14.4" thickBot="1">
      <c r="B67" s="62"/>
      <c r="C67" s="12" t="s">
        <v>12</v>
      </c>
      <c r="D67" s="13">
        <v>190</v>
      </c>
      <c r="E67" s="14">
        <v>0.5093833780160858</v>
      </c>
      <c r="F67" s="13">
        <v>123</v>
      </c>
      <c r="G67" s="14">
        <v>0.53947368421052633</v>
      </c>
      <c r="H67" s="15">
        <v>0.54471544715447151</v>
      </c>
      <c r="I67" s="13">
        <v>101</v>
      </c>
      <c r="J67" s="15">
        <v>0.88118811881188108</v>
      </c>
      <c r="K67" s="13">
        <v>409</v>
      </c>
      <c r="L67" s="14">
        <v>0.48402366863905327</v>
      </c>
      <c r="M67" s="13">
        <v>264</v>
      </c>
      <c r="N67" s="14">
        <v>0.49345794392523362</v>
      </c>
      <c r="O67" s="15">
        <v>0.54924242424242431</v>
      </c>
    </row>
    <row r="68" spans="2:15" ht="14.4" thickBot="1">
      <c r="B68" s="63"/>
      <c r="C68" s="17" t="s">
        <v>9</v>
      </c>
      <c r="D68" s="18">
        <v>43</v>
      </c>
      <c r="E68" s="19">
        <v>0.11528150134048257</v>
      </c>
      <c r="F68" s="18">
        <v>34</v>
      </c>
      <c r="G68" s="19">
        <v>0.14912280701754385</v>
      </c>
      <c r="H68" s="20">
        <v>0.26470588235294112</v>
      </c>
      <c r="I68" s="18">
        <v>20</v>
      </c>
      <c r="J68" s="20">
        <v>1.1499999999999999</v>
      </c>
      <c r="K68" s="18">
        <v>113</v>
      </c>
      <c r="L68" s="19">
        <v>0.13372781065088757</v>
      </c>
      <c r="M68" s="18">
        <v>83</v>
      </c>
      <c r="N68" s="19">
        <v>0.15514018691588785</v>
      </c>
      <c r="O68" s="20">
        <v>0.36144578313253017</v>
      </c>
    </row>
    <row r="69" spans="2:15" ht="14.4" thickBot="1">
      <c r="B69" s="63"/>
      <c r="C69" s="12" t="s">
        <v>39</v>
      </c>
      <c r="D69" s="13">
        <v>41</v>
      </c>
      <c r="E69" s="14">
        <v>0.10991957104557641</v>
      </c>
      <c r="F69" s="13">
        <v>21</v>
      </c>
      <c r="G69" s="14">
        <v>9.2105263157894732E-2</v>
      </c>
      <c r="H69" s="15">
        <v>0.95238095238095233</v>
      </c>
      <c r="I69" s="13"/>
      <c r="J69" s="15"/>
      <c r="K69" s="13">
        <v>109</v>
      </c>
      <c r="L69" s="14">
        <v>0.1289940828402367</v>
      </c>
      <c r="M69" s="13">
        <v>46</v>
      </c>
      <c r="N69" s="14">
        <v>8.5981308411214957E-2</v>
      </c>
      <c r="O69" s="15">
        <v>1.3695652173913042</v>
      </c>
    </row>
    <row r="70" spans="2:15" ht="14.4" customHeight="1" thickBot="1">
      <c r="B70" s="63"/>
      <c r="C70" s="64" t="s">
        <v>4</v>
      </c>
      <c r="D70" s="18">
        <v>39</v>
      </c>
      <c r="E70" s="19">
        <v>0.10455764075067024</v>
      </c>
      <c r="F70" s="18">
        <v>16</v>
      </c>
      <c r="G70" s="19">
        <v>7.0175438596491224E-2</v>
      </c>
      <c r="H70" s="20">
        <v>1.4375</v>
      </c>
      <c r="I70" s="18"/>
      <c r="J70" s="20"/>
      <c r="K70" s="18">
        <v>84</v>
      </c>
      <c r="L70" s="19">
        <v>9.9408284023668636E-2</v>
      </c>
      <c r="M70" s="18">
        <v>68</v>
      </c>
      <c r="N70" s="19">
        <v>0.12710280373831775</v>
      </c>
      <c r="O70" s="20">
        <v>0.23529411764705888</v>
      </c>
    </row>
    <row r="71" spans="2:15" ht="14.4" customHeight="1" thickBot="1">
      <c r="B71" s="63"/>
      <c r="C71" s="65" t="s">
        <v>3</v>
      </c>
      <c r="D71" s="13">
        <v>17</v>
      </c>
      <c r="E71" s="14">
        <v>4.5576407506702415E-2</v>
      </c>
      <c r="F71" s="13">
        <v>13</v>
      </c>
      <c r="G71" s="14">
        <v>5.701754385964912E-2</v>
      </c>
      <c r="H71" s="15">
        <v>0.30769230769230771</v>
      </c>
      <c r="I71" s="13">
        <v>17</v>
      </c>
      <c r="J71" s="15">
        <v>0</v>
      </c>
      <c r="K71" s="13">
        <v>38</v>
      </c>
      <c r="L71" s="14">
        <v>4.4970414201183431E-2</v>
      </c>
      <c r="M71" s="13">
        <v>34</v>
      </c>
      <c r="N71" s="14">
        <v>6.3551401869158877E-2</v>
      </c>
      <c r="O71" s="15">
        <v>0.11764705882352944</v>
      </c>
    </row>
    <row r="72" spans="2:15" ht="14.4" customHeight="1" thickBot="1">
      <c r="B72" s="63"/>
      <c r="C72" s="66" t="s">
        <v>16</v>
      </c>
      <c r="D72" s="18">
        <v>21</v>
      </c>
      <c r="E72" s="19">
        <v>5.6300268096514748E-2</v>
      </c>
      <c r="F72" s="18">
        <v>0</v>
      </c>
      <c r="G72" s="19">
        <v>0</v>
      </c>
      <c r="H72" s="20"/>
      <c r="I72" s="18">
        <v>6</v>
      </c>
      <c r="J72" s="20">
        <v>2.5</v>
      </c>
      <c r="K72" s="18">
        <v>29</v>
      </c>
      <c r="L72" s="19">
        <v>3.4319526627218933E-2</v>
      </c>
      <c r="M72" s="18">
        <v>0</v>
      </c>
      <c r="N72" s="19">
        <v>0</v>
      </c>
      <c r="O72" s="20"/>
    </row>
    <row r="73" spans="2:15" ht="14.4" customHeight="1" thickBot="1">
      <c r="B73" s="63"/>
      <c r="C73" s="12" t="s">
        <v>11</v>
      </c>
      <c r="D73" s="13">
        <v>4</v>
      </c>
      <c r="E73" s="14">
        <v>1.0723860589812333E-2</v>
      </c>
      <c r="F73" s="13">
        <v>5</v>
      </c>
      <c r="G73" s="14">
        <v>2.1929824561403508E-2</v>
      </c>
      <c r="H73" s="15">
        <v>-0.19999999999999996</v>
      </c>
      <c r="I73" s="13">
        <v>0</v>
      </c>
      <c r="J73" s="15"/>
      <c r="K73" s="13">
        <v>17</v>
      </c>
      <c r="L73" s="14">
        <v>2.0118343195266272E-2</v>
      </c>
      <c r="M73" s="13">
        <v>7</v>
      </c>
      <c r="N73" s="14">
        <v>1.3084112149532711E-2</v>
      </c>
      <c r="O73" s="15">
        <v>1.4285714285714284</v>
      </c>
    </row>
    <row r="74" spans="2:15" ht="14.4" thickBot="1">
      <c r="B74" s="63"/>
      <c r="C74" s="66" t="s">
        <v>29</v>
      </c>
      <c r="D74" s="18">
        <v>18</v>
      </c>
      <c r="E74" s="19">
        <v>4.82573726541555E-2</v>
      </c>
      <c r="F74" s="18">
        <v>16</v>
      </c>
      <c r="G74" s="19">
        <v>7.0175438596491224E-2</v>
      </c>
      <c r="H74" s="20">
        <v>0.125</v>
      </c>
      <c r="I74" s="18">
        <v>17</v>
      </c>
      <c r="J74" s="20">
        <v>5.8823529411764719E-2</v>
      </c>
      <c r="K74" s="18">
        <v>46</v>
      </c>
      <c r="L74" s="19">
        <v>5.4437869822485205E-2</v>
      </c>
      <c r="M74" s="18">
        <v>33</v>
      </c>
      <c r="N74" s="19">
        <v>6.1682242990654217E-2</v>
      </c>
      <c r="O74" s="20">
        <v>0.39393939393939403</v>
      </c>
    </row>
    <row r="75" spans="2:15" ht="15" customHeight="1" thickBot="1">
      <c r="B75" s="21" t="s">
        <v>5</v>
      </c>
      <c r="C75" s="21" t="s">
        <v>30</v>
      </c>
      <c r="D75" s="22">
        <v>373</v>
      </c>
      <c r="E75" s="23">
        <v>1</v>
      </c>
      <c r="F75" s="22">
        <v>228</v>
      </c>
      <c r="G75" s="23">
        <v>1</v>
      </c>
      <c r="H75" s="24">
        <v>0.63596491228070184</v>
      </c>
      <c r="I75" s="22">
        <v>161</v>
      </c>
      <c r="J75" s="23">
        <v>2.6978547854785475</v>
      </c>
      <c r="K75" s="22">
        <v>845</v>
      </c>
      <c r="L75" s="23">
        <v>0.99999999999999989</v>
      </c>
      <c r="M75" s="22">
        <v>535</v>
      </c>
      <c r="N75" s="23">
        <v>1.0000000000000002</v>
      </c>
      <c r="O75" s="24">
        <v>0.57943925233644866</v>
      </c>
    </row>
    <row r="76" spans="2:15" ht="14.4" thickBot="1">
      <c r="B76" s="62"/>
      <c r="C76" s="12" t="s">
        <v>8</v>
      </c>
      <c r="D76" s="13">
        <v>109</v>
      </c>
      <c r="E76" s="14">
        <v>0.23491379310344829</v>
      </c>
      <c r="F76" s="13">
        <v>85</v>
      </c>
      <c r="G76" s="14">
        <v>0.18162393162393162</v>
      </c>
      <c r="H76" s="15">
        <v>0.2823529411764707</v>
      </c>
      <c r="I76" s="13">
        <v>85</v>
      </c>
      <c r="J76" s="15">
        <v>0.2823529411764707</v>
      </c>
      <c r="K76" s="13">
        <v>306</v>
      </c>
      <c r="L76" s="14">
        <v>0.22904191616766467</v>
      </c>
      <c r="M76" s="13">
        <v>200</v>
      </c>
      <c r="N76" s="14">
        <v>0.16366612111292964</v>
      </c>
      <c r="O76" s="15">
        <v>0.53</v>
      </c>
    </row>
    <row r="77" spans="2:15" ht="15" customHeight="1" thickBot="1">
      <c r="B77" s="63"/>
      <c r="C77" s="17" t="s">
        <v>9</v>
      </c>
      <c r="D77" s="18">
        <v>113</v>
      </c>
      <c r="E77" s="19">
        <v>0.24353448275862069</v>
      </c>
      <c r="F77" s="18">
        <v>65</v>
      </c>
      <c r="G77" s="19">
        <v>0.1388888888888889</v>
      </c>
      <c r="H77" s="20">
        <v>0.7384615384615385</v>
      </c>
      <c r="I77" s="18">
        <v>66</v>
      </c>
      <c r="J77" s="20">
        <v>0.71212121212121215</v>
      </c>
      <c r="K77" s="18">
        <v>276</v>
      </c>
      <c r="L77" s="19">
        <v>0.20658682634730538</v>
      </c>
      <c r="M77" s="18">
        <v>212</v>
      </c>
      <c r="N77" s="19">
        <v>0.17348608837970539</v>
      </c>
      <c r="O77" s="20">
        <v>0.30188679245283012</v>
      </c>
    </row>
    <row r="78" spans="2:15" ht="14.4" thickBot="1">
      <c r="B78" s="63"/>
      <c r="C78" s="12" t="s">
        <v>10</v>
      </c>
      <c r="D78" s="13">
        <v>70</v>
      </c>
      <c r="E78" s="14">
        <v>0.15086206896551724</v>
      </c>
      <c r="F78" s="13">
        <v>83</v>
      </c>
      <c r="G78" s="14">
        <v>0.17735042735042736</v>
      </c>
      <c r="H78" s="15">
        <v>-0.15662650602409633</v>
      </c>
      <c r="I78" s="13">
        <v>63</v>
      </c>
      <c r="J78" s="15">
        <v>0.11111111111111116</v>
      </c>
      <c r="K78" s="13">
        <v>222</v>
      </c>
      <c r="L78" s="14">
        <v>0.16616766467065869</v>
      </c>
      <c r="M78" s="13">
        <v>198</v>
      </c>
      <c r="N78" s="14">
        <v>0.16202945990180032</v>
      </c>
      <c r="O78" s="15">
        <v>0.1212121212121211</v>
      </c>
    </row>
    <row r="79" spans="2:15" ht="15" customHeight="1" thickBot="1">
      <c r="B79" s="63"/>
      <c r="C79" s="64" t="s">
        <v>4</v>
      </c>
      <c r="D79" s="18">
        <v>71</v>
      </c>
      <c r="E79" s="19">
        <v>0.15301724137931033</v>
      </c>
      <c r="F79" s="18">
        <v>110</v>
      </c>
      <c r="G79" s="19">
        <v>0.23504273504273504</v>
      </c>
      <c r="H79" s="20">
        <v>-0.3545454545454545</v>
      </c>
      <c r="I79" s="18">
        <v>48</v>
      </c>
      <c r="J79" s="20">
        <v>0.47916666666666674</v>
      </c>
      <c r="K79" s="18">
        <v>205</v>
      </c>
      <c r="L79" s="19">
        <v>0.15344311377245509</v>
      </c>
      <c r="M79" s="18">
        <v>295</v>
      </c>
      <c r="N79" s="19">
        <v>0.2414075286415712</v>
      </c>
      <c r="O79" s="20">
        <v>-0.30508474576271183</v>
      </c>
    </row>
    <row r="80" spans="2:15" ht="14.4" thickBot="1">
      <c r="B80" s="63"/>
      <c r="C80" s="65" t="s">
        <v>11</v>
      </c>
      <c r="D80" s="13">
        <v>46</v>
      </c>
      <c r="E80" s="14">
        <v>9.9137931034482762E-2</v>
      </c>
      <c r="F80" s="13">
        <v>43</v>
      </c>
      <c r="G80" s="14">
        <v>9.1880341880341887E-2</v>
      </c>
      <c r="H80" s="15">
        <v>6.9767441860465018E-2</v>
      </c>
      <c r="I80" s="13">
        <v>26</v>
      </c>
      <c r="J80" s="15">
        <v>0.76923076923076916</v>
      </c>
      <c r="K80" s="13">
        <v>133</v>
      </c>
      <c r="L80" s="14">
        <v>9.9550898203592808E-2</v>
      </c>
      <c r="M80" s="13">
        <v>97</v>
      </c>
      <c r="N80" s="14">
        <v>7.9378068739770866E-2</v>
      </c>
      <c r="O80" s="15">
        <v>0.37113402061855671</v>
      </c>
    </row>
    <row r="81" spans="2:15" ht="15" customHeight="1" thickBot="1">
      <c r="B81" s="63"/>
      <c r="C81" s="66" t="s">
        <v>3</v>
      </c>
      <c r="D81" s="18">
        <v>31</v>
      </c>
      <c r="E81" s="19">
        <v>6.6810344827586202E-2</v>
      </c>
      <c r="F81" s="18">
        <v>70</v>
      </c>
      <c r="G81" s="19">
        <v>0.14957264957264957</v>
      </c>
      <c r="H81" s="20">
        <v>-0.55714285714285716</v>
      </c>
      <c r="I81" s="18">
        <v>47</v>
      </c>
      <c r="J81" s="20">
        <v>-0.34042553191489366</v>
      </c>
      <c r="K81" s="18">
        <v>123</v>
      </c>
      <c r="L81" s="19">
        <v>9.2065868263473058E-2</v>
      </c>
      <c r="M81" s="18">
        <v>189</v>
      </c>
      <c r="N81" s="19">
        <v>0.15466448445171849</v>
      </c>
      <c r="O81" s="20">
        <v>-0.34920634920634919</v>
      </c>
    </row>
    <row r="82" spans="2:15" ht="15" customHeight="1" thickBot="1">
      <c r="B82" s="63"/>
      <c r="C82" s="12" t="s">
        <v>12</v>
      </c>
      <c r="D82" s="13">
        <v>21</v>
      </c>
      <c r="E82" s="14">
        <v>4.5258620689655173E-2</v>
      </c>
      <c r="F82" s="13">
        <v>11</v>
      </c>
      <c r="G82" s="14">
        <v>2.3504273504273504E-2</v>
      </c>
      <c r="H82" s="15">
        <v>0.90909090909090917</v>
      </c>
      <c r="I82" s="13">
        <v>25</v>
      </c>
      <c r="J82" s="15">
        <v>-0.16000000000000003</v>
      </c>
      <c r="K82" s="13">
        <v>65</v>
      </c>
      <c r="L82" s="14">
        <v>4.8652694610778445E-2</v>
      </c>
      <c r="M82" s="13">
        <v>24</v>
      </c>
      <c r="N82" s="14">
        <v>1.9639934533551555E-2</v>
      </c>
      <c r="O82" s="15">
        <v>1.7083333333333335</v>
      </c>
    </row>
    <row r="83" spans="2:15" ht="15" customHeight="1" thickBot="1">
      <c r="B83" s="63"/>
      <c r="C83" s="66" t="s">
        <v>29</v>
      </c>
      <c r="D83" s="18">
        <v>3</v>
      </c>
      <c r="E83" s="19">
        <v>6.4655172413793103E-3</v>
      </c>
      <c r="F83" s="18">
        <v>1</v>
      </c>
      <c r="G83" s="19">
        <v>2.136752136752137E-3</v>
      </c>
      <c r="H83" s="20">
        <v>2</v>
      </c>
      <c r="I83" s="18">
        <v>0</v>
      </c>
      <c r="J83" s="20"/>
      <c r="K83" s="18">
        <v>6</v>
      </c>
      <c r="L83" s="19">
        <v>4.4910179640718561E-3</v>
      </c>
      <c r="M83" s="18">
        <v>7</v>
      </c>
      <c r="N83" s="19">
        <v>5.7283142389525366E-3</v>
      </c>
      <c r="O83" s="20">
        <v>-0.1428571428571429</v>
      </c>
    </row>
    <row r="84" spans="2:15" ht="15" customHeight="1" thickBot="1">
      <c r="B84" s="21" t="s">
        <v>6</v>
      </c>
      <c r="C84" s="21" t="s">
        <v>30</v>
      </c>
      <c r="D84" s="22">
        <v>464</v>
      </c>
      <c r="E84" s="23">
        <v>1</v>
      </c>
      <c r="F84" s="22">
        <v>468</v>
      </c>
      <c r="G84" s="23">
        <v>1</v>
      </c>
      <c r="H84" s="24">
        <v>-8.5470085470085166E-3</v>
      </c>
      <c r="I84" s="22">
        <v>360</v>
      </c>
      <c r="J84" s="23">
        <v>0.28888888888888897</v>
      </c>
      <c r="K84" s="22">
        <v>1336</v>
      </c>
      <c r="L84" s="23">
        <v>1</v>
      </c>
      <c r="M84" s="22">
        <v>1222</v>
      </c>
      <c r="N84" s="23">
        <v>1</v>
      </c>
      <c r="O84" s="24">
        <v>9.328968903436996E-2</v>
      </c>
    </row>
    <row r="85" spans="2:15" ht="14.4" thickBot="1">
      <c r="B85" s="21" t="s">
        <v>49</v>
      </c>
      <c r="C85" s="21" t="s">
        <v>30</v>
      </c>
      <c r="D85" s="22">
        <v>0</v>
      </c>
      <c r="E85" s="23">
        <v>1</v>
      </c>
      <c r="F85" s="22">
        <v>0</v>
      </c>
      <c r="G85" s="23">
        <v>1</v>
      </c>
      <c r="H85" s="24"/>
      <c r="I85" s="22">
        <v>1</v>
      </c>
      <c r="J85" s="23">
        <v>-1</v>
      </c>
      <c r="K85" s="22">
        <v>4</v>
      </c>
      <c r="L85" s="23">
        <v>1</v>
      </c>
      <c r="M85" s="22">
        <v>1</v>
      </c>
      <c r="N85" s="23">
        <v>1</v>
      </c>
      <c r="O85" s="24">
        <v>3</v>
      </c>
    </row>
    <row r="86" spans="2:15" ht="15" customHeight="1" thickBot="1">
      <c r="B86" s="80"/>
      <c r="C86" s="81" t="s">
        <v>30</v>
      </c>
      <c r="D86" s="25">
        <v>837</v>
      </c>
      <c r="E86" s="26">
        <v>1</v>
      </c>
      <c r="F86" s="25">
        <v>696</v>
      </c>
      <c r="G86" s="26">
        <v>1</v>
      </c>
      <c r="H86" s="27">
        <v>0.20258620689655182</v>
      </c>
      <c r="I86" s="25">
        <v>575</v>
      </c>
      <c r="J86" s="27">
        <v>0.45565217391304347</v>
      </c>
      <c r="K86" s="25">
        <v>2185</v>
      </c>
      <c r="L86" s="26">
        <v>1</v>
      </c>
      <c r="M86" s="25">
        <v>1758</v>
      </c>
      <c r="N86" s="26">
        <v>1</v>
      </c>
      <c r="O86" s="27">
        <v>0.24288964732650742</v>
      </c>
    </row>
    <row r="87" spans="2:15">
      <c r="B87" s="69" t="s">
        <v>41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H18 O18">
    <cfRule type="cellIs" dxfId="129" priority="54" operator="lessThan">
      <formula>0</formula>
    </cfRule>
  </conditionalFormatting>
  <conditionalFormatting sqref="H28 O28">
    <cfRule type="cellIs" dxfId="128" priority="53" operator="lessThan">
      <formula>0</formula>
    </cfRule>
  </conditionalFormatting>
  <conditionalFormatting sqref="H29 O29">
    <cfRule type="cellIs" dxfId="127" priority="52" operator="lessThan">
      <formula>0</formula>
    </cfRule>
  </conditionalFormatting>
  <conditionalFormatting sqref="J10:J16 O10:O16 H10:H16">
    <cfRule type="cellIs" dxfId="126" priority="51" operator="lessThan">
      <formula>0</formula>
    </cfRule>
  </conditionalFormatting>
  <conditionalFormatting sqref="L10:L16 N10:O16 D10:E16 G10:J16">
    <cfRule type="cellIs" dxfId="125" priority="50" operator="equal">
      <formula>0</formula>
    </cfRule>
  </conditionalFormatting>
  <conditionalFormatting sqref="F10:F16">
    <cfRule type="cellIs" dxfId="124" priority="49" operator="equal">
      <formula>0</formula>
    </cfRule>
  </conditionalFormatting>
  <conditionalFormatting sqref="K10:K16">
    <cfRule type="cellIs" dxfId="123" priority="48" operator="equal">
      <formula>0</formula>
    </cfRule>
  </conditionalFormatting>
  <conditionalFormatting sqref="M10:M16">
    <cfRule type="cellIs" dxfId="122" priority="47" operator="equal">
      <formula>0</formula>
    </cfRule>
  </conditionalFormatting>
  <conditionalFormatting sqref="J19:J27 O19:O27 H19:H27">
    <cfRule type="cellIs" dxfId="121" priority="46" operator="lessThan">
      <formula>0</formula>
    </cfRule>
  </conditionalFormatting>
  <conditionalFormatting sqref="L19:L27 N19:O27 D19:E27 G19:J27">
    <cfRule type="cellIs" dxfId="120" priority="45" operator="equal">
      <formula>0</formula>
    </cfRule>
  </conditionalFormatting>
  <conditionalFormatting sqref="F19:F27">
    <cfRule type="cellIs" dxfId="119" priority="44" operator="equal">
      <formula>0</formula>
    </cfRule>
  </conditionalFormatting>
  <conditionalFormatting sqref="K19:K27">
    <cfRule type="cellIs" dxfId="118" priority="43" operator="equal">
      <formula>0</formula>
    </cfRule>
  </conditionalFormatting>
  <conditionalFormatting sqref="M19:M27">
    <cfRule type="cellIs" dxfId="117" priority="42" operator="equal">
      <formula>0</formula>
    </cfRule>
  </conditionalFormatting>
  <conditionalFormatting sqref="J17 O17 H17">
    <cfRule type="cellIs" dxfId="116" priority="41" operator="lessThan">
      <formula>0</formula>
    </cfRule>
  </conditionalFormatting>
  <conditionalFormatting sqref="L17 N17:O17 D17:E17 G17:J17">
    <cfRule type="cellIs" dxfId="115" priority="40" operator="equal">
      <formula>0</formula>
    </cfRule>
  </conditionalFormatting>
  <conditionalFormatting sqref="F17">
    <cfRule type="cellIs" dxfId="114" priority="39" operator="equal">
      <formula>0</formula>
    </cfRule>
  </conditionalFormatting>
  <conditionalFormatting sqref="K17">
    <cfRule type="cellIs" dxfId="113" priority="38" operator="equal">
      <formula>0</formula>
    </cfRule>
  </conditionalFormatting>
  <conditionalFormatting sqref="M17">
    <cfRule type="cellIs" dxfId="112" priority="37" operator="equal">
      <formula>0</formula>
    </cfRule>
  </conditionalFormatting>
  <conditionalFormatting sqref="J42:J43 O42:O43 H42:H43">
    <cfRule type="cellIs" dxfId="111" priority="36" operator="lessThan">
      <formula>0</formula>
    </cfRule>
  </conditionalFormatting>
  <conditionalFormatting sqref="L42:L43 N42:O43 D42:E43 G42:J43">
    <cfRule type="cellIs" dxfId="110" priority="35" operator="equal">
      <formula>0</formula>
    </cfRule>
  </conditionalFormatting>
  <conditionalFormatting sqref="F42:F43">
    <cfRule type="cellIs" dxfId="109" priority="34" operator="equal">
      <formula>0</formula>
    </cfRule>
  </conditionalFormatting>
  <conditionalFormatting sqref="K42:K43">
    <cfRule type="cellIs" dxfId="108" priority="33" operator="equal">
      <formula>0</formula>
    </cfRule>
  </conditionalFormatting>
  <conditionalFormatting sqref="M42:M43">
    <cfRule type="cellIs" dxfId="107" priority="32" operator="equal">
      <formula>0</formula>
    </cfRule>
  </conditionalFormatting>
  <conditionalFormatting sqref="H44 O44">
    <cfRule type="cellIs" dxfId="106" priority="31" operator="lessThan">
      <formula>0</formula>
    </cfRule>
  </conditionalFormatting>
  <conditionalFormatting sqref="J45:J52 O45:O52 H45:H52">
    <cfRule type="cellIs" dxfId="105" priority="30" operator="lessThan">
      <formula>0</formula>
    </cfRule>
  </conditionalFormatting>
  <conditionalFormatting sqref="L45:L52 N45:O52 D45:E52 G45:J52">
    <cfRule type="cellIs" dxfId="104" priority="29" operator="equal">
      <formula>0</formula>
    </cfRule>
  </conditionalFormatting>
  <conditionalFormatting sqref="F45:F52">
    <cfRule type="cellIs" dxfId="103" priority="28" operator="equal">
      <formula>0</formula>
    </cfRule>
  </conditionalFormatting>
  <conditionalFormatting sqref="K45:K52">
    <cfRule type="cellIs" dxfId="102" priority="27" operator="equal">
      <formula>0</formula>
    </cfRule>
  </conditionalFormatting>
  <conditionalFormatting sqref="M45:M52">
    <cfRule type="cellIs" dxfId="101" priority="26" operator="equal">
      <formula>0</formula>
    </cfRule>
  </conditionalFormatting>
  <conditionalFormatting sqref="J53 O53 H53">
    <cfRule type="cellIs" dxfId="100" priority="25" operator="lessThan">
      <formula>0</formula>
    </cfRule>
  </conditionalFormatting>
  <conditionalFormatting sqref="L53 N53:O53 D53:E53 G53:J53">
    <cfRule type="cellIs" dxfId="99" priority="24" operator="equal">
      <formula>0</formula>
    </cfRule>
  </conditionalFormatting>
  <conditionalFormatting sqref="F53">
    <cfRule type="cellIs" dxfId="98" priority="23" operator="equal">
      <formula>0</formula>
    </cfRule>
  </conditionalFormatting>
  <conditionalFormatting sqref="K53">
    <cfRule type="cellIs" dxfId="97" priority="22" operator="equal">
      <formula>0</formula>
    </cfRule>
  </conditionalFormatting>
  <conditionalFormatting sqref="M53">
    <cfRule type="cellIs" dxfId="96" priority="21" operator="equal">
      <formula>0</formula>
    </cfRule>
  </conditionalFormatting>
  <conditionalFormatting sqref="H54 O54">
    <cfRule type="cellIs" dxfId="95" priority="20" operator="lessThan">
      <formula>0</formula>
    </cfRule>
  </conditionalFormatting>
  <conditionalFormatting sqref="H55 O55">
    <cfRule type="cellIs" dxfId="94" priority="19" operator="lessThan">
      <formula>0</formula>
    </cfRule>
  </conditionalFormatting>
  <conditionalFormatting sqref="J67:J73 O67:O73 H67:H73">
    <cfRule type="cellIs" dxfId="93" priority="18" operator="lessThan">
      <formula>0</formula>
    </cfRule>
  </conditionalFormatting>
  <conditionalFormatting sqref="L67:L73 N67:O73 D67:E73 G67:J73">
    <cfRule type="cellIs" dxfId="92" priority="17" operator="equal">
      <formula>0</formula>
    </cfRule>
  </conditionalFormatting>
  <conditionalFormatting sqref="F67:F73">
    <cfRule type="cellIs" dxfId="91" priority="16" operator="equal">
      <formula>0</formula>
    </cfRule>
  </conditionalFormatting>
  <conditionalFormatting sqref="K67:K73">
    <cfRule type="cellIs" dxfId="90" priority="15" operator="equal">
      <formula>0</formula>
    </cfRule>
  </conditionalFormatting>
  <conditionalFormatting sqref="M67:M73">
    <cfRule type="cellIs" dxfId="89" priority="14" operator="equal">
      <formula>0</formula>
    </cfRule>
  </conditionalFormatting>
  <conditionalFormatting sqref="J74 O74 H74">
    <cfRule type="cellIs" dxfId="88" priority="13" operator="lessThan">
      <formula>0</formula>
    </cfRule>
  </conditionalFormatting>
  <conditionalFormatting sqref="L74 N74:O74 D74:E74 G74:J74">
    <cfRule type="cellIs" dxfId="87" priority="12" operator="equal">
      <formula>0</formula>
    </cfRule>
  </conditionalFormatting>
  <conditionalFormatting sqref="F74">
    <cfRule type="cellIs" dxfId="86" priority="11" operator="equal">
      <formula>0</formula>
    </cfRule>
  </conditionalFormatting>
  <conditionalFormatting sqref="K74">
    <cfRule type="cellIs" dxfId="85" priority="10" operator="equal">
      <formula>0</formula>
    </cfRule>
  </conditionalFormatting>
  <conditionalFormatting sqref="M74">
    <cfRule type="cellIs" dxfId="84" priority="9" operator="equal">
      <formula>0</formula>
    </cfRule>
  </conditionalFormatting>
  <conditionalFormatting sqref="H75 O75">
    <cfRule type="cellIs" dxfId="83" priority="8" operator="lessThan">
      <formula>0</formula>
    </cfRule>
  </conditionalFormatting>
  <conditionalFormatting sqref="J76:J83 O76:O83 H76:H83">
    <cfRule type="cellIs" dxfId="82" priority="7" operator="lessThan">
      <formula>0</formula>
    </cfRule>
  </conditionalFormatting>
  <conditionalFormatting sqref="L76:L83 N76:O83 D76:E83 G76:J83">
    <cfRule type="cellIs" dxfId="81" priority="6" operator="equal">
      <formula>0</formula>
    </cfRule>
  </conditionalFormatting>
  <conditionalFormatting sqref="F76:F83">
    <cfRule type="cellIs" dxfId="80" priority="5" operator="equal">
      <formula>0</formula>
    </cfRule>
  </conditionalFormatting>
  <conditionalFormatting sqref="K76:K83">
    <cfRule type="cellIs" dxfId="79" priority="4" operator="equal">
      <formula>0</formula>
    </cfRule>
  </conditionalFormatting>
  <conditionalFormatting sqref="M76:M83">
    <cfRule type="cellIs" dxfId="78" priority="3" operator="equal">
      <formula>0</formula>
    </cfRule>
  </conditionalFormatting>
  <conditionalFormatting sqref="H84 O84">
    <cfRule type="cellIs" dxfId="77" priority="2" operator="lessThan">
      <formula>0</formula>
    </cfRule>
  </conditionalFormatting>
  <conditionalFormatting sqref="H85 O85">
    <cfRule type="cellIs" dxfId="7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D76" sqref="D76:O76"/>
    </sheetView>
  </sheetViews>
  <sheetFormatPr defaultColWidth="9.109375" defaultRowHeight="13.8"/>
  <cols>
    <col min="1" max="1" width="1.109375" style="41" customWidth="1"/>
    <col min="2" max="2" width="15.44140625" style="41" bestFit="1" customWidth="1"/>
    <col min="3" max="3" width="18.6640625" style="41" customWidth="1"/>
    <col min="4" max="9" width="9" style="41" customWidth="1"/>
    <col min="10" max="10" width="11.88671875" style="41" customWidth="1"/>
    <col min="11" max="14" width="9" style="41" customWidth="1"/>
    <col min="15" max="15" width="11.6640625" style="41" customWidth="1"/>
    <col min="16" max="16384" width="9.109375" style="41"/>
  </cols>
  <sheetData>
    <row r="1" spans="2:15" ht="14.4">
      <c r="B1" s="41" t="s">
        <v>7</v>
      </c>
      <c r="E1" s="42"/>
      <c r="O1" s="43">
        <v>45022</v>
      </c>
    </row>
    <row r="2" spans="2:15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60"/>
    </row>
    <row r="3" spans="2:15" ht="14.4" thickBot="1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70" t="s">
        <v>34</v>
      </c>
    </row>
    <row r="4" spans="2:15" ht="14.4" customHeight="1">
      <c r="B4" s="98" t="s">
        <v>21</v>
      </c>
      <c r="C4" s="100" t="s">
        <v>1</v>
      </c>
      <c r="D4" s="102" t="s">
        <v>95</v>
      </c>
      <c r="E4" s="102"/>
      <c r="F4" s="102"/>
      <c r="G4" s="102"/>
      <c r="H4" s="103"/>
      <c r="I4" s="106" t="s">
        <v>82</v>
      </c>
      <c r="J4" s="103"/>
      <c r="K4" s="106" t="s">
        <v>96</v>
      </c>
      <c r="L4" s="102"/>
      <c r="M4" s="102"/>
      <c r="N4" s="102"/>
      <c r="O4" s="112"/>
    </row>
    <row r="5" spans="2:15" ht="14.4" customHeight="1" thickBot="1">
      <c r="B5" s="99"/>
      <c r="C5" s="101"/>
      <c r="D5" s="110" t="s">
        <v>97</v>
      </c>
      <c r="E5" s="110"/>
      <c r="F5" s="110"/>
      <c r="G5" s="110"/>
      <c r="H5" s="113"/>
      <c r="I5" s="109" t="s">
        <v>83</v>
      </c>
      <c r="J5" s="113"/>
      <c r="K5" s="109" t="s">
        <v>98</v>
      </c>
      <c r="L5" s="110"/>
      <c r="M5" s="110"/>
      <c r="N5" s="110"/>
      <c r="O5" s="111"/>
    </row>
    <row r="6" spans="2:15" ht="14.4" customHeight="1">
      <c r="B6" s="99"/>
      <c r="C6" s="101"/>
      <c r="D6" s="94">
        <v>2023</v>
      </c>
      <c r="E6" s="95"/>
      <c r="F6" s="94">
        <v>2022</v>
      </c>
      <c r="G6" s="95"/>
      <c r="H6" s="84" t="s">
        <v>22</v>
      </c>
      <c r="I6" s="104">
        <v>2022</v>
      </c>
      <c r="J6" s="104" t="s">
        <v>84</v>
      </c>
      <c r="K6" s="94">
        <v>2023</v>
      </c>
      <c r="L6" s="95"/>
      <c r="M6" s="94">
        <v>2022</v>
      </c>
      <c r="N6" s="95"/>
      <c r="O6" s="84" t="s">
        <v>22</v>
      </c>
    </row>
    <row r="7" spans="2:15" ht="15" customHeight="1" thickBot="1">
      <c r="B7" s="86" t="s">
        <v>21</v>
      </c>
      <c r="C7" s="88" t="s">
        <v>24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5" customHeight="1">
      <c r="B8" s="86"/>
      <c r="C8" s="88"/>
      <c r="D8" s="5" t="s">
        <v>25</v>
      </c>
      <c r="E8" s="6" t="s">
        <v>2</v>
      </c>
      <c r="F8" s="5" t="s">
        <v>25</v>
      </c>
      <c r="G8" s="6" t="s">
        <v>2</v>
      </c>
      <c r="H8" s="90" t="s">
        <v>26</v>
      </c>
      <c r="I8" s="7" t="s">
        <v>25</v>
      </c>
      <c r="J8" s="92" t="s">
        <v>85</v>
      </c>
      <c r="K8" s="5" t="s">
        <v>25</v>
      </c>
      <c r="L8" s="6" t="s">
        <v>2</v>
      </c>
      <c r="M8" s="5" t="s">
        <v>25</v>
      </c>
      <c r="N8" s="6" t="s">
        <v>2</v>
      </c>
      <c r="O8" s="90" t="s">
        <v>26</v>
      </c>
    </row>
    <row r="9" spans="2:15" ht="15" customHeight="1" thickBot="1">
      <c r="B9" s="87"/>
      <c r="C9" s="89"/>
      <c r="D9" s="8" t="s">
        <v>27</v>
      </c>
      <c r="E9" s="9" t="s">
        <v>28</v>
      </c>
      <c r="F9" s="8" t="s">
        <v>27</v>
      </c>
      <c r="G9" s="9" t="s">
        <v>28</v>
      </c>
      <c r="H9" s="91"/>
      <c r="I9" s="10" t="s">
        <v>27</v>
      </c>
      <c r="J9" s="93"/>
      <c r="K9" s="8" t="s">
        <v>27</v>
      </c>
      <c r="L9" s="9" t="s">
        <v>28</v>
      </c>
      <c r="M9" s="8" t="s">
        <v>27</v>
      </c>
      <c r="N9" s="9" t="s">
        <v>28</v>
      </c>
      <c r="O9" s="91"/>
    </row>
    <row r="10" spans="2:15" ht="14.4" thickBot="1">
      <c r="B10" s="62"/>
      <c r="C10" s="12" t="s">
        <v>9</v>
      </c>
      <c r="D10" s="13">
        <v>34</v>
      </c>
      <c r="E10" s="14">
        <v>0.4</v>
      </c>
      <c r="F10" s="13">
        <v>13</v>
      </c>
      <c r="G10" s="14">
        <v>0.4642857142857143</v>
      </c>
      <c r="H10" s="15">
        <v>1.6153846153846154</v>
      </c>
      <c r="I10" s="13">
        <v>8</v>
      </c>
      <c r="J10" s="15">
        <v>3.25</v>
      </c>
      <c r="K10" s="13">
        <v>78</v>
      </c>
      <c r="L10" s="14">
        <v>0.4642857142857143</v>
      </c>
      <c r="M10" s="13">
        <v>48</v>
      </c>
      <c r="N10" s="14">
        <v>0.61538461538461542</v>
      </c>
      <c r="O10" s="15">
        <v>0.625</v>
      </c>
    </row>
    <row r="11" spans="2:15" ht="14.4" thickBot="1">
      <c r="B11" s="63"/>
      <c r="C11" s="17" t="s">
        <v>16</v>
      </c>
      <c r="D11" s="18">
        <v>21</v>
      </c>
      <c r="E11" s="19">
        <v>0.24705882352941178</v>
      </c>
      <c r="F11" s="18">
        <v>0</v>
      </c>
      <c r="G11" s="19">
        <v>0</v>
      </c>
      <c r="H11" s="20"/>
      <c r="I11" s="18">
        <v>6</v>
      </c>
      <c r="J11" s="20">
        <v>2.5</v>
      </c>
      <c r="K11" s="18">
        <v>29</v>
      </c>
      <c r="L11" s="19">
        <v>0.17261904761904762</v>
      </c>
      <c r="M11" s="18">
        <v>0</v>
      </c>
      <c r="N11" s="19">
        <v>0</v>
      </c>
      <c r="O11" s="20"/>
    </row>
    <row r="12" spans="2:15" ht="14.4" thickBot="1">
      <c r="B12" s="63"/>
      <c r="C12" s="12" t="s">
        <v>12</v>
      </c>
      <c r="D12" s="13">
        <v>15</v>
      </c>
      <c r="E12" s="14">
        <v>0.17647058823529413</v>
      </c>
      <c r="F12" s="13">
        <v>8</v>
      </c>
      <c r="G12" s="14">
        <v>0.2857142857142857</v>
      </c>
      <c r="H12" s="15">
        <v>0.875</v>
      </c>
      <c r="I12" s="13">
        <v>5</v>
      </c>
      <c r="J12" s="15">
        <v>2</v>
      </c>
      <c r="K12" s="13">
        <v>27</v>
      </c>
      <c r="L12" s="14">
        <v>0.16071428571428573</v>
      </c>
      <c r="M12" s="13">
        <v>12</v>
      </c>
      <c r="N12" s="14">
        <v>0.15384615384615385</v>
      </c>
      <c r="O12" s="15">
        <v>1.25</v>
      </c>
    </row>
    <row r="13" spans="2:15" ht="14.4" thickBot="1">
      <c r="B13" s="63"/>
      <c r="C13" s="64" t="s">
        <v>68</v>
      </c>
      <c r="D13" s="18">
        <v>8</v>
      </c>
      <c r="E13" s="19">
        <v>9.4117647058823528E-2</v>
      </c>
      <c r="F13" s="18">
        <v>1</v>
      </c>
      <c r="G13" s="19">
        <v>3.5714285714285712E-2</v>
      </c>
      <c r="H13" s="20">
        <v>7</v>
      </c>
      <c r="I13" s="18">
        <v>4</v>
      </c>
      <c r="J13" s="20">
        <v>1</v>
      </c>
      <c r="K13" s="18">
        <v>15</v>
      </c>
      <c r="L13" s="19">
        <v>8.9285714285714288E-2</v>
      </c>
      <c r="M13" s="18">
        <v>2</v>
      </c>
      <c r="N13" s="19">
        <v>2.564102564102564E-2</v>
      </c>
      <c r="O13" s="20">
        <v>6.5</v>
      </c>
    </row>
    <row r="14" spans="2:15" ht="14.4" thickBot="1">
      <c r="B14" s="63"/>
      <c r="C14" s="65" t="s">
        <v>77</v>
      </c>
      <c r="D14" s="13">
        <v>4</v>
      </c>
      <c r="E14" s="14">
        <v>4.7058823529411764E-2</v>
      </c>
      <c r="F14" s="13">
        <v>1</v>
      </c>
      <c r="G14" s="14">
        <v>3.5714285714285712E-2</v>
      </c>
      <c r="H14" s="15">
        <v>3</v>
      </c>
      <c r="I14" s="13">
        <v>2</v>
      </c>
      <c r="J14" s="15">
        <v>1</v>
      </c>
      <c r="K14" s="13">
        <v>7</v>
      </c>
      <c r="L14" s="14">
        <v>4.1666666666666664E-2</v>
      </c>
      <c r="M14" s="13">
        <v>1</v>
      </c>
      <c r="N14" s="14">
        <v>1.282051282051282E-2</v>
      </c>
      <c r="O14" s="15">
        <v>6</v>
      </c>
    </row>
    <row r="15" spans="2:15" ht="14.4" thickBot="1">
      <c r="B15" s="63"/>
      <c r="C15" s="66" t="s">
        <v>80</v>
      </c>
      <c r="D15" s="18">
        <v>1</v>
      </c>
      <c r="E15" s="19">
        <v>1.1764705882352941E-2</v>
      </c>
      <c r="F15" s="18">
        <v>2</v>
      </c>
      <c r="G15" s="19">
        <v>7.1428571428571425E-2</v>
      </c>
      <c r="H15" s="20">
        <v>-0.5</v>
      </c>
      <c r="I15" s="18">
        <v>2</v>
      </c>
      <c r="J15" s="20">
        <v>-0.5</v>
      </c>
      <c r="K15" s="18">
        <v>4</v>
      </c>
      <c r="L15" s="19">
        <v>2.3809523809523808E-2</v>
      </c>
      <c r="M15" s="18">
        <v>2</v>
      </c>
      <c r="N15" s="19">
        <v>2.564102564102564E-2</v>
      </c>
      <c r="O15" s="20">
        <v>1</v>
      </c>
    </row>
    <row r="16" spans="2:15" ht="14.4" thickBot="1">
      <c r="B16" s="63"/>
      <c r="C16" s="12" t="s">
        <v>86</v>
      </c>
      <c r="D16" s="13">
        <v>0</v>
      </c>
      <c r="E16" s="14">
        <v>0</v>
      </c>
      <c r="F16" s="13">
        <v>0</v>
      </c>
      <c r="G16" s="14">
        <v>0</v>
      </c>
      <c r="H16" s="15"/>
      <c r="I16" s="13">
        <v>1</v>
      </c>
      <c r="J16" s="15">
        <v>-1</v>
      </c>
      <c r="K16" s="13">
        <v>2</v>
      </c>
      <c r="L16" s="14">
        <v>1.1904761904761904E-2</v>
      </c>
      <c r="M16" s="13">
        <v>0</v>
      </c>
      <c r="N16" s="14">
        <v>0</v>
      </c>
      <c r="O16" s="15"/>
    </row>
    <row r="17" spans="2:16" ht="14.4" thickBot="1">
      <c r="B17" s="63"/>
      <c r="C17" s="66" t="s">
        <v>29</v>
      </c>
      <c r="D17" s="18">
        <v>2</v>
      </c>
      <c r="E17" s="19">
        <v>2.3529411764705882E-2</v>
      </c>
      <c r="F17" s="18">
        <v>3</v>
      </c>
      <c r="G17" s="19">
        <v>0.10714285714285714</v>
      </c>
      <c r="H17" s="20">
        <v>-0.33333333333333337</v>
      </c>
      <c r="I17" s="18">
        <v>1</v>
      </c>
      <c r="J17" s="20">
        <v>3.4482758620689655E-2</v>
      </c>
      <c r="K17" s="18">
        <v>6</v>
      </c>
      <c r="L17" s="19">
        <v>3.5714285714285712E-2</v>
      </c>
      <c r="M17" s="18">
        <v>13</v>
      </c>
      <c r="N17" s="19">
        <v>0.16666666666666666</v>
      </c>
      <c r="O17" s="20">
        <v>-0.53846153846153844</v>
      </c>
    </row>
    <row r="18" spans="2:16" ht="14.4" thickBot="1">
      <c r="B18" s="21" t="s">
        <v>35</v>
      </c>
      <c r="C18" s="21" t="s">
        <v>30</v>
      </c>
      <c r="D18" s="22">
        <v>85</v>
      </c>
      <c r="E18" s="23">
        <v>1</v>
      </c>
      <c r="F18" s="22">
        <v>28</v>
      </c>
      <c r="G18" s="23">
        <v>1</v>
      </c>
      <c r="H18" s="24">
        <v>2.0357142857142856</v>
      </c>
      <c r="I18" s="22">
        <v>29</v>
      </c>
      <c r="J18" s="23">
        <v>1.9310344827586206</v>
      </c>
      <c r="K18" s="22">
        <v>168</v>
      </c>
      <c r="L18" s="23">
        <v>1</v>
      </c>
      <c r="M18" s="22">
        <v>78</v>
      </c>
      <c r="N18" s="23">
        <v>1</v>
      </c>
      <c r="O18" s="24">
        <v>1.1538461538461537</v>
      </c>
    </row>
    <row r="19" spans="2:16" ht="14.4" thickBot="1">
      <c r="B19" s="62"/>
      <c r="C19" s="12" t="s">
        <v>9</v>
      </c>
      <c r="D19" s="13">
        <v>640</v>
      </c>
      <c r="E19" s="14">
        <v>0.19224992490237308</v>
      </c>
      <c r="F19" s="13">
        <v>448</v>
      </c>
      <c r="G19" s="14">
        <v>0.17086193745232647</v>
      </c>
      <c r="H19" s="15">
        <v>0.4285714285714286</v>
      </c>
      <c r="I19" s="13">
        <v>616</v>
      </c>
      <c r="J19" s="15">
        <v>3.8961038961038863E-2</v>
      </c>
      <c r="K19" s="13">
        <v>1739</v>
      </c>
      <c r="L19" s="14">
        <v>0.20645850647037872</v>
      </c>
      <c r="M19" s="13">
        <v>1324</v>
      </c>
      <c r="N19" s="14">
        <v>0.18556412053258584</v>
      </c>
      <c r="O19" s="15">
        <v>0.31344410876132933</v>
      </c>
    </row>
    <row r="20" spans="2:16" ht="14.4" thickBot="1">
      <c r="B20" s="63"/>
      <c r="C20" s="17" t="s">
        <v>8</v>
      </c>
      <c r="D20" s="18">
        <v>640</v>
      </c>
      <c r="E20" s="19">
        <v>0.19224992490237308</v>
      </c>
      <c r="F20" s="18">
        <v>528</v>
      </c>
      <c r="G20" s="19">
        <v>0.20137299771167047</v>
      </c>
      <c r="H20" s="20">
        <v>0.21212121212121215</v>
      </c>
      <c r="I20" s="18">
        <v>490</v>
      </c>
      <c r="J20" s="20">
        <v>0.30612244897959173</v>
      </c>
      <c r="K20" s="18">
        <v>1637</v>
      </c>
      <c r="L20" s="19">
        <v>0.19434880683841863</v>
      </c>
      <c r="M20" s="18">
        <v>1290</v>
      </c>
      <c r="N20" s="19">
        <v>0.1807988787666433</v>
      </c>
      <c r="O20" s="20">
        <v>0.26899224806201549</v>
      </c>
    </row>
    <row r="21" spans="2:16" ht="14.4" thickBot="1">
      <c r="B21" s="63"/>
      <c r="C21" s="12" t="s">
        <v>3</v>
      </c>
      <c r="D21" s="13">
        <v>554</v>
      </c>
      <c r="E21" s="14">
        <v>0.16641634124361671</v>
      </c>
      <c r="F21" s="13">
        <v>564</v>
      </c>
      <c r="G21" s="14">
        <v>0.21510297482837529</v>
      </c>
      <c r="H21" s="15">
        <v>-1.7730496453900679E-2</v>
      </c>
      <c r="I21" s="13">
        <v>561</v>
      </c>
      <c r="J21" s="15">
        <v>-1.2477718360071277E-2</v>
      </c>
      <c r="K21" s="13">
        <v>1536</v>
      </c>
      <c r="L21" s="14">
        <v>0.18235782975186987</v>
      </c>
      <c r="M21" s="13">
        <v>1570</v>
      </c>
      <c r="N21" s="14">
        <v>0.22004204625087595</v>
      </c>
      <c r="O21" s="15">
        <v>-2.1656050955414008E-2</v>
      </c>
    </row>
    <row r="22" spans="2:16" ht="14.4" thickBot="1">
      <c r="B22" s="63"/>
      <c r="C22" s="64" t="s">
        <v>10</v>
      </c>
      <c r="D22" s="18">
        <v>641</v>
      </c>
      <c r="E22" s="19">
        <v>0.19255031541003303</v>
      </c>
      <c r="F22" s="18">
        <v>270</v>
      </c>
      <c r="G22" s="19">
        <v>0.10297482837528604</v>
      </c>
      <c r="H22" s="20">
        <v>1.3740740740740742</v>
      </c>
      <c r="I22" s="18">
        <v>388</v>
      </c>
      <c r="J22" s="20">
        <v>0.652061855670103</v>
      </c>
      <c r="K22" s="18">
        <v>1310</v>
      </c>
      <c r="L22" s="19">
        <v>0.15552653448889944</v>
      </c>
      <c r="M22" s="18">
        <v>855</v>
      </c>
      <c r="N22" s="19">
        <v>0.11983181499649614</v>
      </c>
      <c r="O22" s="20">
        <v>0.53216374269005851</v>
      </c>
    </row>
    <row r="23" spans="2:16" ht="14.4" thickBot="1">
      <c r="B23" s="63"/>
      <c r="C23" s="65" t="s">
        <v>4</v>
      </c>
      <c r="D23" s="13">
        <v>295</v>
      </c>
      <c r="E23" s="14">
        <v>8.8615199759687596E-2</v>
      </c>
      <c r="F23" s="13">
        <v>416</v>
      </c>
      <c r="G23" s="14">
        <v>0.15865751334858885</v>
      </c>
      <c r="H23" s="15">
        <v>-0.29086538461538458</v>
      </c>
      <c r="I23" s="13">
        <v>209</v>
      </c>
      <c r="J23" s="15">
        <v>0.41148325358851667</v>
      </c>
      <c r="K23" s="13">
        <v>738</v>
      </c>
      <c r="L23" s="14">
        <v>8.7617238513593737E-2</v>
      </c>
      <c r="M23" s="13">
        <v>1191</v>
      </c>
      <c r="N23" s="14">
        <v>0.16692361597757532</v>
      </c>
      <c r="O23" s="15">
        <v>-0.38035264483627207</v>
      </c>
    </row>
    <row r="24" spans="2:16" ht="14.4" thickBot="1">
      <c r="B24" s="63"/>
      <c r="C24" s="66" t="s">
        <v>12</v>
      </c>
      <c r="D24" s="18">
        <v>268</v>
      </c>
      <c r="E24" s="19">
        <v>8.0504656052868731E-2</v>
      </c>
      <c r="F24" s="18">
        <v>180</v>
      </c>
      <c r="G24" s="19">
        <v>6.8649885583524028E-2</v>
      </c>
      <c r="H24" s="20">
        <v>0.48888888888888893</v>
      </c>
      <c r="I24" s="18">
        <v>175</v>
      </c>
      <c r="J24" s="20">
        <v>0.53142857142857136</v>
      </c>
      <c r="K24" s="18">
        <v>643</v>
      </c>
      <c r="L24" s="19">
        <v>7.6338596699513234E-2</v>
      </c>
      <c r="M24" s="18">
        <v>409</v>
      </c>
      <c r="N24" s="19">
        <v>5.7323055360896984E-2</v>
      </c>
      <c r="O24" s="20">
        <v>0.57212713936430326</v>
      </c>
    </row>
    <row r="25" spans="2:16" ht="14.4" thickBot="1">
      <c r="B25" s="63"/>
      <c r="C25" s="12" t="s">
        <v>11</v>
      </c>
      <c r="D25" s="13">
        <v>197</v>
      </c>
      <c r="E25" s="14">
        <v>5.9176930009011718E-2</v>
      </c>
      <c r="F25" s="13">
        <v>142</v>
      </c>
      <c r="G25" s="14">
        <v>5.4157131960335621E-2</v>
      </c>
      <c r="H25" s="15">
        <v>0.38732394366197176</v>
      </c>
      <c r="I25" s="13">
        <v>152</v>
      </c>
      <c r="J25" s="15">
        <v>0.29605263157894735</v>
      </c>
      <c r="K25" s="13">
        <v>554</v>
      </c>
      <c r="L25" s="14">
        <v>6.5772290157900981E-2</v>
      </c>
      <c r="M25" s="13">
        <v>310</v>
      </c>
      <c r="N25" s="14">
        <v>4.3447792571829014E-2</v>
      </c>
      <c r="O25" s="15">
        <v>0.7870967741935484</v>
      </c>
    </row>
    <row r="26" spans="2:16" ht="14.4" thickBot="1">
      <c r="B26" s="63"/>
      <c r="C26" s="66" t="s">
        <v>60</v>
      </c>
      <c r="D26" s="18">
        <v>51</v>
      </c>
      <c r="E26" s="19">
        <v>1.5319915890657855E-2</v>
      </c>
      <c r="F26" s="18">
        <v>47</v>
      </c>
      <c r="G26" s="19">
        <v>1.7925247902364608E-2</v>
      </c>
      <c r="H26" s="20">
        <v>8.5106382978723305E-2</v>
      </c>
      <c r="I26" s="18">
        <v>43</v>
      </c>
      <c r="J26" s="20">
        <v>0.18604651162790709</v>
      </c>
      <c r="K26" s="18">
        <v>147</v>
      </c>
      <c r="L26" s="19">
        <v>1.7452214175471922E-2</v>
      </c>
      <c r="M26" s="18">
        <v>127</v>
      </c>
      <c r="N26" s="19">
        <v>1.7799579537491242E-2</v>
      </c>
      <c r="O26" s="20">
        <v>0.15748031496062986</v>
      </c>
    </row>
    <row r="27" spans="2:16" ht="14.4" thickBot="1">
      <c r="B27" s="67"/>
      <c r="C27" s="12" t="s">
        <v>29</v>
      </c>
      <c r="D27" s="13">
        <f>+D28-SUM(D19:D26)</f>
        <v>43</v>
      </c>
      <c r="E27" s="14">
        <f>+E28-SUM(E19:E26)</f>
        <v>1.2916791829378327E-2</v>
      </c>
      <c r="F27" s="13">
        <f>+F28-SUM(F19:F26)</f>
        <v>27</v>
      </c>
      <c r="G27" s="14">
        <f>+G28-SUM(G19:G26)</f>
        <v>1.0297482837528515E-2</v>
      </c>
      <c r="H27" s="15">
        <f>+D27/F27-1</f>
        <v>0.59259259259259256</v>
      </c>
      <c r="I27" s="13">
        <f>+I28-SUM(I20:I26)</f>
        <v>648</v>
      </c>
      <c r="J27" s="15">
        <f>+D27/I27-1</f>
        <v>-0.93364197530864201</v>
      </c>
      <c r="K27" s="13">
        <f>+K28-SUM(K19:K26)</f>
        <v>119</v>
      </c>
      <c r="L27" s="14">
        <f>+L28-SUM(L19:L26)</f>
        <v>1.4127982903953451E-2</v>
      </c>
      <c r="M27" s="13">
        <f>+M28-SUM(M19:M26)</f>
        <v>59</v>
      </c>
      <c r="N27" s="14">
        <f>+N28-SUM(N19:N26)</f>
        <v>8.2690960056062135E-3</v>
      </c>
      <c r="O27" s="15">
        <f>+K27/M27-1</f>
        <v>1.0169491525423728</v>
      </c>
    </row>
    <row r="28" spans="2:16" ht="14.4" thickBot="1">
      <c r="B28" s="21" t="s">
        <v>36</v>
      </c>
      <c r="C28" s="21" t="s">
        <v>30</v>
      </c>
      <c r="D28" s="22">
        <v>3329</v>
      </c>
      <c r="E28" s="23">
        <v>1</v>
      </c>
      <c r="F28" s="22">
        <v>2622</v>
      </c>
      <c r="G28" s="23">
        <v>1</v>
      </c>
      <c r="H28" s="24">
        <v>0.26964149504195278</v>
      </c>
      <c r="I28" s="22">
        <v>2666</v>
      </c>
      <c r="J28" s="23">
        <v>0.24868717179294819</v>
      </c>
      <c r="K28" s="22">
        <v>8423</v>
      </c>
      <c r="L28" s="23">
        <v>1</v>
      </c>
      <c r="M28" s="22">
        <v>7135</v>
      </c>
      <c r="N28" s="23">
        <v>1</v>
      </c>
      <c r="O28" s="24">
        <v>0.18051857042747033</v>
      </c>
    </row>
    <row r="29" spans="2:16" ht="14.4" thickBot="1">
      <c r="B29" s="21" t="s">
        <v>49</v>
      </c>
      <c r="C29" s="21" t="s">
        <v>30</v>
      </c>
      <c r="D29" s="22">
        <v>1</v>
      </c>
      <c r="E29" s="23">
        <v>1</v>
      </c>
      <c r="F29" s="22">
        <v>0</v>
      </c>
      <c r="G29" s="23">
        <v>1</v>
      </c>
      <c r="H29" s="24"/>
      <c r="I29" s="22">
        <v>2</v>
      </c>
      <c r="J29" s="23">
        <v>-0.5</v>
      </c>
      <c r="K29" s="22">
        <v>7</v>
      </c>
      <c r="L29" s="23">
        <v>1</v>
      </c>
      <c r="M29" s="22">
        <v>3</v>
      </c>
      <c r="N29" s="23">
        <v>1</v>
      </c>
      <c r="O29" s="24">
        <v>1.3333333333333335</v>
      </c>
      <c r="P29" s="32"/>
    </row>
    <row r="30" spans="2:16" ht="14.4" thickBot="1">
      <c r="B30" s="80"/>
      <c r="C30" s="81" t="s">
        <v>30</v>
      </c>
      <c r="D30" s="25">
        <v>3415</v>
      </c>
      <c r="E30" s="26">
        <v>1</v>
      </c>
      <c r="F30" s="25">
        <v>2650</v>
      </c>
      <c r="G30" s="26">
        <v>1</v>
      </c>
      <c r="H30" s="27">
        <v>0.28867924528301891</v>
      </c>
      <c r="I30" s="25">
        <v>2697</v>
      </c>
      <c r="J30" s="27">
        <v>0.2662217278457546</v>
      </c>
      <c r="K30" s="25">
        <v>8598</v>
      </c>
      <c r="L30" s="26">
        <v>1</v>
      </c>
      <c r="M30" s="25">
        <v>7216</v>
      </c>
      <c r="N30" s="26">
        <v>1</v>
      </c>
      <c r="O30" s="27">
        <v>0.19151884700665178</v>
      </c>
      <c r="P30" s="32"/>
    </row>
    <row r="31" spans="2:16" ht="14.4" customHeight="1">
      <c r="B31" s="1" t="s">
        <v>63</v>
      </c>
      <c r="C31" s="28"/>
      <c r="D31" s="1"/>
      <c r="E31" s="1"/>
      <c r="F31" s="1"/>
      <c r="G31" s="1"/>
    </row>
    <row r="32" spans="2:16">
      <c r="B32" s="29" t="s">
        <v>64</v>
      </c>
      <c r="C32" s="1"/>
      <c r="D32" s="1"/>
      <c r="E32" s="1"/>
      <c r="F32" s="1"/>
      <c r="G32" s="1"/>
    </row>
    <row r="33" spans="2:15" ht="14.25" customHeigh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2:1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2:15">
      <c r="B35" s="107" t="s">
        <v>37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60"/>
    </row>
    <row r="36" spans="2:15" ht="14.4" thickBot="1">
      <c r="B36" s="108" t="s">
        <v>38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61" t="s">
        <v>34</v>
      </c>
    </row>
    <row r="37" spans="2:15" ht="14.4" customHeight="1">
      <c r="B37" s="98" t="s">
        <v>21</v>
      </c>
      <c r="C37" s="100" t="s">
        <v>1</v>
      </c>
      <c r="D37" s="102" t="s">
        <v>95</v>
      </c>
      <c r="E37" s="102"/>
      <c r="F37" s="102"/>
      <c r="G37" s="102"/>
      <c r="H37" s="103"/>
      <c r="I37" s="106" t="s">
        <v>82</v>
      </c>
      <c r="J37" s="103"/>
      <c r="K37" s="106" t="s">
        <v>96</v>
      </c>
      <c r="L37" s="102"/>
      <c r="M37" s="102"/>
      <c r="N37" s="102"/>
      <c r="O37" s="112"/>
    </row>
    <row r="38" spans="2:15" ht="14.4" customHeight="1" thickBot="1">
      <c r="B38" s="99"/>
      <c r="C38" s="101"/>
      <c r="D38" s="110" t="s">
        <v>97</v>
      </c>
      <c r="E38" s="110"/>
      <c r="F38" s="110"/>
      <c r="G38" s="110"/>
      <c r="H38" s="113"/>
      <c r="I38" s="109" t="s">
        <v>83</v>
      </c>
      <c r="J38" s="113"/>
      <c r="K38" s="109" t="s">
        <v>98</v>
      </c>
      <c r="L38" s="110"/>
      <c r="M38" s="110"/>
      <c r="N38" s="110"/>
      <c r="O38" s="111"/>
    </row>
    <row r="39" spans="2:15" ht="14.4" customHeight="1">
      <c r="B39" s="99"/>
      <c r="C39" s="101"/>
      <c r="D39" s="94">
        <v>2023</v>
      </c>
      <c r="E39" s="95"/>
      <c r="F39" s="94">
        <v>2022</v>
      </c>
      <c r="G39" s="95"/>
      <c r="H39" s="84" t="s">
        <v>22</v>
      </c>
      <c r="I39" s="104">
        <v>2022</v>
      </c>
      <c r="J39" s="104" t="s">
        <v>84</v>
      </c>
      <c r="K39" s="94">
        <v>2023</v>
      </c>
      <c r="L39" s="95"/>
      <c r="M39" s="94">
        <v>2022</v>
      </c>
      <c r="N39" s="95"/>
      <c r="O39" s="84" t="s">
        <v>22</v>
      </c>
    </row>
    <row r="40" spans="2:15" ht="14.4" customHeight="1" thickBot="1">
      <c r="B40" s="86" t="s">
        <v>21</v>
      </c>
      <c r="C40" s="88" t="s">
        <v>24</v>
      </c>
      <c r="D40" s="96"/>
      <c r="E40" s="97"/>
      <c r="F40" s="96"/>
      <c r="G40" s="97"/>
      <c r="H40" s="85"/>
      <c r="I40" s="105"/>
      <c r="J40" s="105"/>
      <c r="K40" s="96"/>
      <c r="L40" s="97"/>
      <c r="M40" s="96"/>
      <c r="N40" s="97"/>
      <c r="O40" s="85"/>
    </row>
    <row r="41" spans="2:15" ht="14.4" customHeight="1">
      <c r="B41" s="86"/>
      <c r="C41" s="88"/>
      <c r="D41" s="5" t="s">
        <v>25</v>
      </c>
      <c r="E41" s="6" t="s">
        <v>2</v>
      </c>
      <c r="F41" s="5" t="s">
        <v>25</v>
      </c>
      <c r="G41" s="6" t="s">
        <v>2</v>
      </c>
      <c r="H41" s="90" t="s">
        <v>26</v>
      </c>
      <c r="I41" s="7" t="s">
        <v>25</v>
      </c>
      <c r="J41" s="92" t="s">
        <v>85</v>
      </c>
      <c r="K41" s="5" t="s">
        <v>25</v>
      </c>
      <c r="L41" s="6" t="s">
        <v>2</v>
      </c>
      <c r="M41" s="5" t="s">
        <v>25</v>
      </c>
      <c r="N41" s="6" t="s">
        <v>2</v>
      </c>
      <c r="O41" s="90" t="s">
        <v>26</v>
      </c>
    </row>
    <row r="42" spans="2:15" ht="14.4" customHeight="1" thickBot="1">
      <c r="B42" s="87"/>
      <c r="C42" s="89"/>
      <c r="D42" s="8" t="s">
        <v>27</v>
      </c>
      <c r="E42" s="9" t="s">
        <v>28</v>
      </c>
      <c r="F42" s="8" t="s">
        <v>27</v>
      </c>
      <c r="G42" s="9" t="s">
        <v>28</v>
      </c>
      <c r="H42" s="91"/>
      <c r="I42" s="10" t="s">
        <v>27</v>
      </c>
      <c r="J42" s="93"/>
      <c r="K42" s="8" t="s">
        <v>27</v>
      </c>
      <c r="L42" s="9" t="s">
        <v>28</v>
      </c>
      <c r="M42" s="8" t="s">
        <v>27</v>
      </c>
      <c r="N42" s="9" t="s">
        <v>28</v>
      </c>
      <c r="O42" s="91"/>
    </row>
    <row r="43" spans="2:15" ht="14.4" customHeight="1" thickBot="1">
      <c r="B43" s="62"/>
      <c r="C43" s="12"/>
      <c r="D43" s="13"/>
      <c r="E43" s="14"/>
      <c r="F43" s="13"/>
      <c r="G43" s="14"/>
      <c r="H43" s="15"/>
      <c r="I43" s="13"/>
      <c r="J43" s="15"/>
      <c r="K43" s="13"/>
      <c r="L43" s="14"/>
      <c r="M43" s="13"/>
      <c r="N43" s="14"/>
      <c r="O43" s="15"/>
    </row>
    <row r="44" spans="2:15" ht="14.4" thickBot="1">
      <c r="B44" s="21" t="s">
        <v>35</v>
      </c>
      <c r="C44" s="21" t="s">
        <v>30</v>
      </c>
      <c r="D44" s="22"/>
      <c r="E44" s="23"/>
      <c r="F44" s="22"/>
      <c r="G44" s="23"/>
      <c r="H44" s="24"/>
      <c r="I44" s="22"/>
      <c r="J44" s="23"/>
      <c r="K44" s="22"/>
      <c r="L44" s="23"/>
      <c r="M44" s="22"/>
      <c r="N44" s="23"/>
      <c r="O44" s="24"/>
    </row>
    <row r="45" spans="2:15" ht="14.4" thickBot="1">
      <c r="B45" s="62"/>
      <c r="C45" s="12" t="s">
        <v>9</v>
      </c>
      <c r="D45" s="13">
        <v>518</v>
      </c>
      <c r="E45" s="14">
        <v>0.20100892510671323</v>
      </c>
      <c r="F45" s="13">
        <v>362</v>
      </c>
      <c r="G45" s="14">
        <v>0.18526100307062435</v>
      </c>
      <c r="H45" s="15">
        <v>0.43093922651933703</v>
      </c>
      <c r="I45" s="13">
        <v>538</v>
      </c>
      <c r="J45" s="15">
        <v>-3.7174721189591087E-2</v>
      </c>
      <c r="K45" s="13">
        <v>1428</v>
      </c>
      <c r="L45" s="14">
        <v>0.22277691107644307</v>
      </c>
      <c r="M45" s="13">
        <v>1077</v>
      </c>
      <c r="N45" s="14">
        <v>0.19739736070381231</v>
      </c>
      <c r="O45" s="15">
        <v>0.3259052924791086</v>
      </c>
    </row>
    <row r="46" spans="2:15" ht="14.4" thickBot="1">
      <c r="B46" s="63"/>
      <c r="C46" s="17" t="s">
        <v>3</v>
      </c>
      <c r="D46" s="18">
        <v>506</v>
      </c>
      <c r="E46" s="19">
        <v>0.1963523476911137</v>
      </c>
      <c r="F46" s="18">
        <v>481</v>
      </c>
      <c r="G46" s="19">
        <v>0.24616171954964175</v>
      </c>
      <c r="H46" s="20">
        <v>5.1975051975051922E-2</v>
      </c>
      <c r="I46" s="18">
        <v>497</v>
      </c>
      <c r="J46" s="20">
        <v>1.810865191146882E-2</v>
      </c>
      <c r="K46" s="18">
        <v>1375</v>
      </c>
      <c r="L46" s="19">
        <v>0.21450858034321374</v>
      </c>
      <c r="M46" s="18">
        <v>1347</v>
      </c>
      <c r="N46" s="19">
        <v>0.2468841642228739</v>
      </c>
      <c r="O46" s="20">
        <v>2.0786933927245732E-2</v>
      </c>
    </row>
    <row r="47" spans="2:15" ht="15" customHeight="1" thickBot="1">
      <c r="B47" s="63"/>
      <c r="C47" s="12" t="s">
        <v>8</v>
      </c>
      <c r="D47" s="13">
        <v>527</v>
      </c>
      <c r="E47" s="14">
        <v>0.20450135816841289</v>
      </c>
      <c r="F47" s="13">
        <v>440</v>
      </c>
      <c r="G47" s="14">
        <v>0.22517911975435004</v>
      </c>
      <c r="H47" s="15">
        <v>0.19772727272727275</v>
      </c>
      <c r="I47" s="13">
        <v>402</v>
      </c>
      <c r="J47" s="15">
        <v>0.31094527363184077</v>
      </c>
      <c r="K47" s="13">
        <v>1323</v>
      </c>
      <c r="L47" s="14">
        <v>0.20639625585023402</v>
      </c>
      <c r="M47" s="13">
        <v>1081</v>
      </c>
      <c r="N47" s="14">
        <v>0.19813049853372433</v>
      </c>
      <c r="O47" s="15">
        <v>0.2238667900092508</v>
      </c>
    </row>
    <row r="48" spans="2:15" ht="14.4" thickBot="1">
      <c r="B48" s="63"/>
      <c r="C48" s="64" t="s">
        <v>10</v>
      </c>
      <c r="D48" s="18">
        <v>571</v>
      </c>
      <c r="E48" s="19">
        <v>0.22157547535894451</v>
      </c>
      <c r="F48" s="18">
        <v>187</v>
      </c>
      <c r="G48" s="19">
        <v>9.5701125895598774E-2</v>
      </c>
      <c r="H48" s="20">
        <v>2.0534759358288772</v>
      </c>
      <c r="I48" s="18">
        <v>325</v>
      </c>
      <c r="J48" s="20">
        <v>0.75692307692307703</v>
      </c>
      <c r="K48" s="18">
        <v>1088</v>
      </c>
      <c r="L48" s="19">
        <v>0.16973478939157566</v>
      </c>
      <c r="M48" s="18">
        <v>657</v>
      </c>
      <c r="N48" s="19">
        <v>0.12041788856304986</v>
      </c>
      <c r="O48" s="20">
        <v>0.65601217656012167</v>
      </c>
    </row>
    <row r="49" spans="2:15" ht="15" customHeight="1" thickBot="1">
      <c r="B49" s="63"/>
      <c r="C49" s="65" t="s">
        <v>4</v>
      </c>
      <c r="D49" s="13">
        <v>187</v>
      </c>
      <c r="E49" s="14">
        <v>7.2564998059759411E-2</v>
      </c>
      <c r="F49" s="13">
        <v>290</v>
      </c>
      <c r="G49" s="14">
        <v>0.14841351074718526</v>
      </c>
      <c r="H49" s="15">
        <v>-0.35517241379310349</v>
      </c>
      <c r="I49" s="13">
        <v>136</v>
      </c>
      <c r="J49" s="15">
        <v>0.375</v>
      </c>
      <c r="K49" s="13">
        <v>451</v>
      </c>
      <c r="L49" s="14">
        <v>7.0358814352574101E-2</v>
      </c>
      <c r="M49" s="13">
        <v>829</v>
      </c>
      <c r="N49" s="14">
        <v>0.15194281524926687</v>
      </c>
      <c r="O49" s="15">
        <v>-0.45597104945717737</v>
      </c>
    </row>
    <row r="50" spans="2:15" ht="14.4" thickBot="1">
      <c r="B50" s="63"/>
      <c r="C50" s="66" t="s">
        <v>11</v>
      </c>
      <c r="D50" s="18">
        <v>147</v>
      </c>
      <c r="E50" s="19">
        <v>5.7043073341094298E-2</v>
      </c>
      <c r="F50" s="18">
        <v>94</v>
      </c>
      <c r="G50" s="19">
        <v>4.8106448311156604E-2</v>
      </c>
      <c r="H50" s="20">
        <v>0.56382978723404253</v>
      </c>
      <c r="I50" s="18">
        <v>126</v>
      </c>
      <c r="J50" s="20">
        <v>0.16666666666666674</v>
      </c>
      <c r="K50" s="18">
        <v>405</v>
      </c>
      <c r="L50" s="19">
        <v>6.3182527301092042E-2</v>
      </c>
      <c r="M50" s="18">
        <v>206</v>
      </c>
      <c r="N50" s="19">
        <v>3.7756598240469209E-2</v>
      </c>
      <c r="O50" s="20">
        <v>0.96601941747572817</v>
      </c>
    </row>
    <row r="51" spans="2:15" ht="14.4" thickBot="1">
      <c r="B51" s="63"/>
      <c r="C51" s="12" t="s">
        <v>12</v>
      </c>
      <c r="D51" s="13">
        <v>72</v>
      </c>
      <c r="E51" s="14">
        <v>2.7939464493597205E-2</v>
      </c>
      <c r="F51" s="13">
        <v>54</v>
      </c>
      <c r="G51" s="14">
        <v>2.7635619242579325E-2</v>
      </c>
      <c r="H51" s="15">
        <v>0.33333333333333326</v>
      </c>
      <c r="I51" s="13">
        <v>54</v>
      </c>
      <c r="J51" s="15">
        <v>0.33333333333333326</v>
      </c>
      <c r="K51" s="13">
        <v>196</v>
      </c>
      <c r="L51" s="14">
        <v>3.0577223088923557E-2</v>
      </c>
      <c r="M51" s="13">
        <v>133</v>
      </c>
      <c r="N51" s="14">
        <v>2.4376832844574779E-2</v>
      </c>
      <c r="O51" s="15">
        <v>0.47368421052631571</v>
      </c>
    </row>
    <row r="52" spans="2:15" ht="14.4" thickBot="1">
      <c r="B52" s="63"/>
      <c r="C52" s="66" t="s">
        <v>60</v>
      </c>
      <c r="D52" s="18">
        <v>49</v>
      </c>
      <c r="E52" s="19">
        <v>1.9014357780364765E-2</v>
      </c>
      <c r="F52" s="18">
        <v>46</v>
      </c>
      <c r="G52" s="19">
        <v>2.3541453428863868E-2</v>
      </c>
      <c r="H52" s="20">
        <v>6.5217391304347894E-2</v>
      </c>
      <c r="I52" s="18">
        <v>43</v>
      </c>
      <c r="J52" s="20">
        <v>0.13953488372093026</v>
      </c>
      <c r="K52" s="18">
        <v>144</v>
      </c>
      <c r="L52" s="19">
        <v>2.2464898595943836E-2</v>
      </c>
      <c r="M52" s="18">
        <v>126</v>
      </c>
      <c r="N52" s="19">
        <v>2.3093841642228739E-2</v>
      </c>
      <c r="O52" s="20">
        <v>0.14285714285714279</v>
      </c>
    </row>
    <row r="53" spans="2:15" ht="14.4" thickBot="1">
      <c r="B53" s="67"/>
      <c r="C53" s="12" t="s">
        <v>29</v>
      </c>
      <c r="D53" s="13">
        <v>0</v>
      </c>
      <c r="E53" s="14">
        <v>0</v>
      </c>
      <c r="F53" s="13">
        <v>0</v>
      </c>
      <c r="G53" s="14">
        <v>0</v>
      </c>
      <c r="H53" s="15"/>
      <c r="I53" s="13">
        <v>0</v>
      </c>
      <c r="J53" s="15"/>
      <c r="K53" s="13">
        <v>0</v>
      </c>
      <c r="L53" s="14">
        <v>0</v>
      </c>
      <c r="M53" s="13">
        <v>0</v>
      </c>
      <c r="N53" s="14">
        <v>0</v>
      </c>
      <c r="O53" s="15"/>
    </row>
    <row r="54" spans="2:15" ht="14.4" thickBot="1">
      <c r="B54" s="21" t="s">
        <v>36</v>
      </c>
      <c r="C54" s="21" t="s">
        <v>30</v>
      </c>
      <c r="D54" s="22">
        <v>2577</v>
      </c>
      <c r="E54" s="23">
        <v>1</v>
      </c>
      <c r="F54" s="22">
        <v>1954</v>
      </c>
      <c r="G54" s="23">
        <v>1</v>
      </c>
      <c r="H54" s="24">
        <v>0.31883316274309115</v>
      </c>
      <c r="I54" s="22">
        <v>2121</v>
      </c>
      <c r="J54" s="23">
        <v>0.21499292786421509</v>
      </c>
      <c r="K54" s="22">
        <v>6410</v>
      </c>
      <c r="L54" s="23">
        <v>1</v>
      </c>
      <c r="M54" s="22">
        <v>5456</v>
      </c>
      <c r="N54" s="23">
        <v>1</v>
      </c>
      <c r="O54" s="24">
        <v>0.17485337243401755</v>
      </c>
    </row>
    <row r="55" spans="2:15" ht="14.4" thickBot="1">
      <c r="B55" s="21" t="s">
        <v>49</v>
      </c>
      <c r="C55" s="21" t="s">
        <v>30</v>
      </c>
      <c r="D55" s="22">
        <v>1</v>
      </c>
      <c r="E55" s="23">
        <v>1</v>
      </c>
      <c r="F55" s="22">
        <v>0</v>
      </c>
      <c r="G55" s="23">
        <v>1</v>
      </c>
      <c r="H55" s="24"/>
      <c r="I55" s="22">
        <v>1</v>
      </c>
      <c r="J55" s="23">
        <v>0</v>
      </c>
      <c r="K55" s="22">
        <v>3</v>
      </c>
      <c r="L55" s="23">
        <v>1</v>
      </c>
      <c r="M55" s="22">
        <v>2</v>
      </c>
      <c r="N55" s="23">
        <v>1</v>
      </c>
      <c r="O55" s="24">
        <v>0.5</v>
      </c>
    </row>
    <row r="56" spans="2:15" ht="14.4" thickBot="1">
      <c r="B56" s="80"/>
      <c r="C56" s="81" t="s">
        <v>30</v>
      </c>
      <c r="D56" s="25">
        <v>2578</v>
      </c>
      <c r="E56" s="26">
        <v>1</v>
      </c>
      <c r="F56" s="25">
        <v>1954</v>
      </c>
      <c r="G56" s="26">
        <v>1</v>
      </c>
      <c r="H56" s="27">
        <v>0.31934493346980553</v>
      </c>
      <c r="I56" s="25">
        <v>2122</v>
      </c>
      <c r="J56" s="27">
        <v>0.21489161168708759</v>
      </c>
      <c r="K56" s="25">
        <v>6413</v>
      </c>
      <c r="L56" s="26">
        <v>1</v>
      </c>
      <c r="M56" s="25">
        <v>5458</v>
      </c>
      <c r="N56" s="26">
        <v>1</v>
      </c>
      <c r="O56" s="27">
        <v>0.17497251740564312</v>
      </c>
    </row>
    <row r="57" spans="2:15">
      <c r="B57" s="1" t="s">
        <v>63</v>
      </c>
      <c r="C57" s="28"/>
      <c r="D57" s="1"/>
      <c r="E57" s="1"/>
      <c r="F57" s="1"/>
      <c r="G57" s="1"/>
      <c r="H57" s="71"/>
      <c r="I57" s="71"/>
      <c r="J57" s="71"/>
      <c r="K57" s="71"/>
      <c r="L57" s="71"/>
      <c r="M57" s="71"/>
      <c r="N57" s="71"/>
      <c r="O57" s="71"/>
    </row>
    <row r="58" spans="2:15">
      <c r="B58" s="29" t="s">
        <v>64</v>
      </c>
      <c r="C58" s="1"/>
      <c r="D58" s="1"/>
      <c r="E58" s="1"/>
      <c r="F58" s="1"/>
      <c r="G58" s="1"/>
    </row>
    <row r="60" spans="2:15">
      <c r="B60" s="107" t="s">
        <v>47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60"/>
    </row>
    <row r="61" spans="2:15" ht="14.4" thickBot="1">
      <c r="B61" s="108" t="s">
        <v>48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61" t="s">
        <v>34</v>
      </c>
    </row>
    <row r="62" spans="2:15">
      <c r="B62" s="98" t="s">
        <v>21</v>
      </c>
      <c r="C62" s="100" t="s">
        <v>1</v>
      </c>
      <c r="D62" s="102" t="s">
        <v>95</v>
      </c>
      <c r="E62" s="102"/>
      <c r="F62" s="102"/>
      <c r="G62" s="102"/>
      <c r="H62" s="103"/>
      <c r="I62" s="106" t="s">
        <v>82</v>
      </c>
      <c r="J62" s="103"/>
      <c r="K62" s="106" t="s">
        <v>96</v>
      </c>
      <c r="L62" s="102"/>
      <c r="M62" s="102"/>
      <c r="N62" s="102"/>
      <c r="O62" s="112"/>
    </row>
    <row r="63" spans="2:15" ht="14.4" thickBot="1">
      <c r="B63" s="99"/>
      <c r="C63" s="101"/>
      <c r="D63" s="110" t="s">
        <v>97</v>
      </c>
      <c r="E63" s="110"/>
      <c r="F63" s="110"/>
      <c r="G63" s="110"/>
      <c r="H63" s="113"/>
      <c r="I63" s="109" t="s">
        <v>83</v>
      </c>
      <c r="J63" s="113"/>
      <c r="K63" s="109" t="s">
        <v>98</v>
      </c>
      <c r="L63" s="110"/>
      <c r="M63" s="110"/>
      <c r="N63" s="110"/>
      <c r="O63" s="111"/>
    </row>
    <row r="64" spans="2:15" ht="15" customHeight="1">
      <c r="B64" s="99"/>
      <c r="C64" s="101"/>
      <c r="D64" s="94">
        <v>2023</v>
      </c>
      <c r="E64" s="95"/>
      <c r="F64" s="94">
        <v>2022</v>
      </c>
      <c r="G64" s="95"/>
      <c r="H64" s="84" t="s">
        <v>22</v>
      </c>
      <c r="I64" s="104">
        <v>2022</v>
      </c>
      <c r="J64" s="104" t="s">
        <v>84</v>
      </c>
      <c r="K64" s="94">
        <v>2023</v>
      </c>
      <c r="L64" s="95"/>
      <c r="M64" s="94">
        <v>2022</v>
      </c>
      <c r="N64" s="95"/>
      <c r="O64" s="84" t="s">
        <v>22</v>
      </c>
    </row>
    <row r="65" spans="2:15" ht="15" customHeight="1" thickBot="1">
      <c r="B65" s="86" t="s">
        <v>21</v>
      </c>
      <c r="C65" s="88" t="s">
        <v>24</v>
      </c>
      <c r="D65" s="96"/>
      <c r="E65" s="97"/>
      <c r="F65" s="96"/>
      <c r="G65" s="97"/>
      <c r="H65" s="85"/>
      <c r="I65" s="105"/>
      <c r="J65" s="105"/>
      <c r="K65" s="96"/>
      <c r="L65" s="97"/>
      <c r="M65" s="96"/>
      <c r="N65" s="97"/>
      <c r="O65" s="85"/>
    </row>
    <row r="66" spans="2:15" ht="15" customHeight="1">
      <c r="B66" s="86"/>
      <c r="C66" s="88"/>
      <c r="D66" s="5" t="s">
        <v>25</v>
      </c>
      <c r="E66" s="6" t="s">
        <v>2</v>
      </c>
      <c r="F66" s="5" t="s">
        <v>25</v>
      </c>
      <c r="G66" s="6" t="s">
        <v>2</v>
      </c>
      <c r="H66" s="90" t="s">
        <v>26</v>
      </c>
      <c r="I66" s="7" t="s">
        <v>25</v>
      </c>
      <c r="J66" s="92" t="s">
        <v>85</v>
      </c>
      <c r="K66" s="5" t="s">
        <v>25</v>
      </c>
      <c r="L66" s="6" t="s">
        <v>2</v>
      </c>
      <c r="M66" s="5" t="s">
        <v>25</v>
      </c>
      <c r="N66" s="6" t="s">
        <v>2</v>
      </c>
      <c r="O66" s="90" t="s">
        <v>26</v>
      </c>
    </row>
    <row r="67" spans="2:15" ht="27" thickBot="1">
      <c r="B67" s="87"/>
      <c r="C67" s="89"/>
      <c r="D67" s="8" t="s">
        <v>27</v>
      </c>
      <c r="E67" s="9" t="s">
        <v>28</v>
      </c>
      <c r="F67" s="8" t="s">
        <v>27</v>
      </c>
      <c r="G67" s="9" t="s">
        <v>28</v>
      </c>
      <c r="H67" s="91"/>
      <c r="I67" s="10" t="s">
        <v>27</v>
      </c>
      <c r="J67" s="93"/>
      <c r="K67" s="8" t="s">
        <v>27</v>
      </c>
      <c r="L67" s="9" t="s">
        <v>28</v>
      </c>
      <c r="M67" s="8" t="s">
        <v>27</v>
      </c>
      <c r="N67" s="9" t="s">
        <v>28</v>
      </c>
      <c r="O67" s="91"/>
    </row>
    <row r="68" spans="2:15" ht="14.4" thickBot="1">
      <c r="B68" s="62"/>
      <c r="C68" s="12" t="s">
        <v>12</v>
      </c>
      <c r="D68" s="13">
        <v>211</v>
      </c>
      <c r="E68" s="14">
        <v>0.25209080047789723</v>
      </c>
      <c r="F68" s="13">
        <v>134</v>
      </c>
      <c r="G68" s="14">
        <v>0.19252873563218389</v>
      </c>
      <c r="H68" s="15">
        <v>0.57462686567164178</v>
      </c>
      <c r="I68" s="13">
        <v>126</v>
      </c>
      <c r="J68" s="15">
        <v>0.67460317460317465</v>
      </c>
      <c r="K68" s="13">
        <v>474</v>
      </c>
      <c r="L68" s="14">
        <v>0.21693363844393593</v>
      </c>
      <c r="M68" s="13">
        <v>288</v>
      </c>
      <c r="N68" s="14">
        <v>0.16382252559726962</v>
      </c>
      <c r="O68" s="15">
        <v>0.64583333333333326</v>
      </c>
    </row>
    <row r="69" spans="2:15" ht="14.4" thickBot="1">
      <c r="B69" s="63"/>
      <c r="C69" s="17" t="s">
        <v>9</v>
      </c>
      <c r="D69" s="18">
        <v>156</v>
      </c>
      <c r="E69" s="19">
        <v>0.1863799283154122</v>
      </c>
      <c r="F69" s="18">
        <v>99</v>
      </c>
      <c r="G69" s="19">
        <v>0.14224137931034483</v>
      </c>
      <c r="H69" s="20">
        <v>0.57575757575757569</v>
      </c>
      <c r="I69" s="18">
        <v>87</v>
      </c>
      <c r="J69" s="20">
        <v>0.7931034482758621</v>
      </c>
      <c r="K69" s="18">
        <v>390</v>
      </c>
      <c r="L69" s="19">
        <v>0.17848970251716248</v>
      </c>
      <c r="M69" s="18">
        <v>296</v>
      </c>
      <c r="N69" s="19">
        <v>0.16837315130830488</v>
      </c>
      <c r="O69" s="20">
        <v>0.31756756756756754</v>
      </c>
    </row>
    <row r="70" spans="2:15" ht="14.4" thickBot="1">
      <c r="B70" s="63"/>
      <c r="C70" s="12" t="s">
        <v>8</v>
      </c>
      <c r="D70" s="13">
        <v>113</v>
      </c>
      <c r="E70" s="14">
        <v>0.13500597371565112</v>
      </c>
      <c r="F70" s="13">
        <v>88</v>
      </c>
      <c r="G70" s="14">
        <v>0.12643678160919541</v>
      </c>
      <c r="H70" s="15">
        <v>0.28409090909090917</v>
      </c>
      <c r="I70" s="13">
        <v>88</v>
      </c>
      <c r="J70" s="15">
        <v>0.28409090909090917</v>
      </c>
      <c r="K70" s="13">
        <v>316</v>
      </c>
      <c r="L70" s="14">
        <v>0.14462242562929062</v>
      </c>
      <c r="M70" s="13">
        <v>209</v>
      </c>
      <c r="N70" s="14">
        <v>0.11888509670079636</v>
      </c>
      <c r="O70" s="15">
        <v>0.51196172248803817</v>
      </c>
    </row>
    <row r="71" spans="2:15" ht="14.4" thickBot="1">
      <c r="B71" s="63"/>
      <c r="C71" s="64" t="s">
        <v>4</v>
      </c>
      <c r="D71" s="18">
        <v>110</v>
      </c>
      <c r="E71" s="19">
        <v>0.13142174432497014</v>
      </c>
      <c r="F71" s="18">
        <v>126</v>
      </c>
      <c r="G71" s="19">
        <v>0.18103448275862069</v>
      </c>
      <c r="H71" s="20">
        <v>-0.12698412698412698</v>
      </c>
      <c r="I71" s="18">
        <v>73</v>
      </c>
      <c r="J71" s="20">
        <v>0.50684931506849318</v>
      </c>
      <c r="K71" s="18">
        <v>289</v>
      </c>
      <c r="L71" s="19">
        <v>0.13226544622425629</v>
      </c>
      <c r="M71" s="18">
        <v>363</v>
      </c>
      <c r="N71" s="19">
        <v>0.20648464163822525</v>
      </c>
      <c r="O71" s="20">
        <v>-0.20385674931129472</v>
      </c>
    </row>
    <row r="72" spans="2:15" ht="14.4" thickBot="1">
      <c r="B72" s="63"/>
      <c r="C72" s="65" t="s">
        <v>10</v>
      </c>
      <c r="D72" s="13">
        <v>70</v>
      </c>
      <c r="E72" s="14">
        <v>8.3632019115890077E-2</v>
      </c>
      <c r="F72" s="13">
        <v>83</v>
      </c>
      <c r="G72" s="14">
        <v>0.11925287356321838</v>
      </c>
      <c r="H72" s="15">
        <v>-0.15662650602409633</v>
      </c>
      <c r="I72" s="13">
        <v>63</v>
      </c>
      <c r="J72" s="15">
        <v>0.11111111111111116</v>
      </c>
      <c r="K72" s="13">
        <v>222</v>
      </c>
      <c r="L72" s="14">
        <v>0.10160183066361556</v>
      </c>
      <c r="M72" s="13">
        <v>198</v>
      </c>
      <c r="N72" s="14">
        <v>0.11262798634812286</v>
      </c>
      <c r="O72" s="15">
        <v>0.1212121212121211</v>
      </c>
    </row>
    <row r="73" spans="2:15" ht="14.4" thickBot="1">
      <c r="B73" s="63"/>
      <c r="C73" s="66" t="s">
        <v>3</v>
      </c>
      <c r="D73" s="18">
        <v>48</v>
      </c>
      <c r="E73" s="19">
        <v>5.7347670250896057E-2</v>
      </c>
      <c r="F73" s="18">
        <v>83</v>
      </c>
      <c r="G73" s="19">
        <v>0.11925287356321838</v>
      </c>
      <c r="H73" s="20">
        <v>-0.42168674698795183</v>
      </c>
      <c r="I73" s="18">
        <v>64</v>
      </c>
      <c r="J73" s="20">
        <v>-0.25</v>
      </c>
      <c r="K73" s="18">
        <v>161</v>
      </c>
      <c r="L73" s="19">
        <v>7.3684210526315783E-2</v>
      </c>
      <c r="M73" s="18">
        <v>223</v>
      </c>
      <c r="N73" s="19">
        <v>0.12684869169510807</v>
      </c>
      <c r="O73" s="20">
        <v>-0.27802690582959644</v>
      </c>
    </row>
    <row r="74" spans="2:15" ht="14.4" thickBot="1">
      <c r="B74" s="63"/>
      <c r="C74" s="12" t="s">
        <v>11</v>
      </c>
      <c r="D74" s="13">
        <v>50</v>
      </c>
      <c r="E74" s="14">
        <v>5.9737156511350059E-2</v>
      </c>
      <c r="F74" s="13">
        <v>48</v>
      </c>
      <c r="G74" s="14">
        <v>6.8965517241379309E-2</v>
      </c>
      <c r="H74" s="15">
        <v>4.1666666666666741E-2</v>
      </c>
      <c r="I74" s="13">
        <v>26</v>
      </c>
      <c r="J74" s="15">
        <v>0.92307692307692313</v>
      </c>
      <c r="K74" s="13">
        <v>150</v>
      </c>
      <c r="L74" s="14">
        <v>6.8649885583524028E-2</v>
      </c>
      <c r="M74" s="13">
        <v>104</v>
      </c>
      <c r="N74" s="14">
        <v>5.9158134243458477E-2</v>
      </c>
      <c r="O74" s="15">
        <v>0.44230769230769229</v>
      </c>
    </row>
    <row r="75" spans="2:15" ht="14.4" thickBot="1">
      <c r="B75" s="63"/>
      <c r="C75" s="66" t="s">
        <v>29</v>
      </c>
      <c r="D75" s="18">
        <f>+D76-SUM(D68:D74)</f>
        <v>79</v>
      </c>
      <c r="E75" s="19">
        <f>+E76-SUM(E68:E74)</f>
        <v>9.4384707287933245E-2</v>
      </c>
      <c r="F75" s="18">
        <f>+F76-SUM(F68:F74)</f>
        <v>35</v>
      </c>
      <c r="G75" s="19">
        <f>+G76-SUM(G68:G74)</f>
        <v>5.0287356321839116E-2</v>
      </c>
      <c r="H75" s="20">
        <f>+D75/F75-1</f>
        <v>1.2571428571428571</v>
      </c>
      <c r="I75" s="18">
        <f>+I76-SUM(I68:I74)</f>
        <v>48</v>
      </c>
      <c r="J75" s="20">
        <f>+D75/I75-1</f>
        <v>0.64583333333333326</v>
      </c>
      <c r="K75" s="18">
        <f>+K76-SUM(K68:K74)</f>
        <v>183</v>
      </c>
      <c r="L75" s="19">
        <f>+L76-SUM(L68:L74)</f>
        <v>8.3752860411899333E-2</v>
      </c>
      <c r="M75" s="18">
        <f>+M76-SUM(M68:M74)</f>
        <v>77</v>
      </c>
      <c r="N75" s="19">
        <f>+N76-SUM(N68:N74)</f>
        <v>4.3799772468714471E-2</v>
      </c>
      <c r="O75" s="20">
        <f>+K75/M75-1</f>
        <v>1.3766233766233764</v>
      </c>
    </row>
    <row r="76" spans="2:15" ht="14.4" thickBot="1">
      <c r="B76" s="80"/>
      <c r="C76" s="81" t="s">
        <v>30</v>
      </c>
      <c r="D76" s="25">
        <v>837</v>
      </c>
      <c r="E76" s="26">
        <v>1</v>
      </c>
      <c r="F76" s="25">
        <v>696</v>
      </c>
      <c r="G76" s="26">
        <v>1</v>
      </c>
      <c r="H76" s="27">
        <v>0.20258620689655182</v>
      </c>
      <c r="I76" s="25">
        <v>575</v>
      </c>
      <c r="J76" s="27">
        <v>0.45565217391304347</v>
      </c>
      <c r="K76" s="25">
        <v>2185</v>
      </c>
      <c r="L76" s="26">
        <v>1</v>
      </c>
      <c r="M76" s="25">
        <v>1758</v>
      </c>
      <c r="N76" s="26">
        <v>1</v>
      </c>
      <c r="O76" s="27">
        <v>0.24288964732650742</v>
      </c>
    </row>
    <row r="77" spans="2:15">
      <c r="B77" s="1" t="s">
        <v>41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</row>
    <row r="78" spans="2:15">
      <c r="B78" s="29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H28 O28">
    <cfRule type="cellIs" dxfId="75" priority="41" operator="lessThan">
      <formula>0</formula>
    </cfRule>
  </conditionalFormatting>
  <conditionalFormatting sqref="H29 O29">
    <cfRule type="cellIs" dxfId="74" priority="40" operator="lessThan">
      <formula>0</formula>
    </cfRule>
  </conditionalFormatting>
  <conditionalFormatting sqref="H18 O18">
    <cfRule type="cellIs" dxfId="73" priority="39" operator="lessThan">
      <formula>0</formula>
    </cfRule>
  </conditionalFormatting>
  <conditionalFormatting sqref="J10:J17 O10:O17 H10:H17">
    <cfRule type="cellIs" dxfId="72" priority="38" operator="lessThan">
      <formula>0</formula>
    </cfRule>
  </conditionalFormatting>
  <conditionalFormatting sqref="L10:L17 N10:O17 D10:E17 G10:J17">
    <cfRule type="cellIs" dxfId="71" priority="37" operator="equal">
      <formula>0</formula>
    </cfRule>
  </conditionalFormatting>
  <conditionalFormatting sqref="F10:F17">
    <cfRule type="cellIs" dxfId="70" priority="36" operator="equal">
      <formula>0</formula>
    </cfRule>
  </conditionalFormatting>
  <conditionalFormatting sqref="K10:K17">
    <cfRule type="cellIs" dxfId="69" priority="35" operator="equal">
      <formula>0</formula>
    </cfRule>
  </conditionalFormatting>
  <conditionalFormatting sqref="M10:M17">
    <cfRule type="cellIs" dxfId="68" priority="34" operator="equal">
      <formula>0</formula>
    </cfRule>
  </conditionalFormatting>
  <conditionalFormatting sqref="J19:J26 O19:O26 H19:H26">
    <cfRule type="cellIs" dxfId="67" priority="33" operator="lessThan">
      <formula>0</formula>
    </cfRule>
  </conditionalFormatting>
  <conditionalFormatting sqref="L19:L26 N19:O26 D19:E26 G19:J26">
    <cfRule type="cellIs" dxfId="66" priority="32" operator="equal">
      <formula>0</formula>
    </cfRule>
  </conditionalFormatting>
  <conditionalFormatting sqref="F19:F26">
    <cfRule type="cellIs" dxfId="65" priority="31" operator="equal">
      <formula>0</formula>
    </cfRule>
  </conditionalFormatting>
  <conditionalFormatting sqref="K19:K26">
    <cfRule type="cellIs" dxfId="64" priority="30" operator="equal">
      <formula>0</formula>
    </cfRule>
  </conditionalFormatting>
  <conditionalFormatting sqref="M19:M26">
    <cfRule type="cellIs" dxfId="63" priority="29" operator="equal">
      <formula>0</formula>
    </cfRule>
  </conditionalFormatting>
  <conditionalFormatting sqref="J27 O27 H27">
    <cfRule type="cellIs" dxfId="62" priority="28" operator="lessThan">
      <formula>0</formula>
    </cfRule>
  </conditionalFormatting>
  <conditionalFormatting sqref="L27 N27:O27 D27:E27 G27:J27">
    <cfRule type="cellIs" dxfId="61" priority="27" operator="equal">
      <formula>0</formula>
    </cfRule>
  </conditionalFormatting>
  <conditionalFormatting sqref="F27">
    <cfRule type="cellIs" dxfId="60" priority="26" operator="equal">
      <formula>0</formula>
    </cfRule>
  </conditionalFormatting>
  <conditionalFormatting sqref="K27">
    <cfRule type="cellIs" dxfId="59" priority="25" operator="equal">
      <formula>0</formula>
    </cfRule>
  </conditionalFormatting>
  <conditionalFormatting sqref="M27">
    <cfRule type="cellIs" dxfId="58" priority="24" operator="equal">
      <formula>0</formula>
    </cfRule>
  </conditionalFormatting>
  <conditionalFormatting sqref="J43 O43 H43">
    <cfRule type="cellIs" dxfId="57" priority="23" operator="lessThan">
      <formula>0</formula>
    </cfRule>
  </conditionalFormatting>
  <conditionalFormatting sqref="L43 N43:O43 D43:E43 G43:J43">
    <cfRule type="cellIs" dxfId="56" priority="22" operator="equal">
      <formula>0</formula>
    </cfRule>
  </conditionalFormatting>
  <conditionalFormatting sqref="F43">
    <cfRule type="cellIs" dxfId="55" priority="21" operator="equal">
      <formula>0</formula>
    </cfRule>
  </conditionalFormatting>
  <conditionalFormatting sqref="K43">
    <cfRule type="cellIs" dxfId="54" priority="20" operator="equal">
      <formula>0</formula>
    </cfRule>
  </conditionalFormatting>
  <conditionalFormatting sqref="M43">
    <cfRule type="cellIs" dxfId="53" priority="19" operator="equal">
      <formula>0</formula>
    </cfRule>
  </conditionalFormatting>
  <conditionalFormatting sqref="H44 O44">
    <cfRule type="cellIs" dxfId="52" priority="18" operator="lessThan">
      <formula>0</formula>
    </cfRule>
  </conditionalFormatting>
  <conditionalFormatting sqref="J45:J52 O45:O52 H45:H52">
    <cfRule type="cellIs" dxfId="51" priority="17" operator="lessThan">
      <formula>0</formula>
    </cfRule>
  </conditionalFormatting>
  <conditionalFormatting sqref="L45:L52 N45:O52 D45:E52 G45:J52">
    <cfRule type="cellIs" dxfId="50" priority="16" operator="equal">
      <formula>0</formula>
    </cfRule>
  </conditionalFormatting>
  <conditionalFormatting sqref="F45:F52">
    <cfRule type="cellIs" dxfId="49" priority="15" operator="equal">
      <formula>0</formula>
    </cfRule>
  </conditionalFormatting>
  <conditionalFormatting sqref="K45:K52">
    <cfRule type="cellIs" dxfId="48" priority="14" operator="equal">
      <formula>0</formula>
    </cfRule>
  </conditionalFormatting>
  <conditionalFormatting sqref="M45:M52">
    <cfRule type="cellIs" dxfId="47" priority="13" operator="equal">
      <formula>0</formula>
    </cfRule>
  </conditionalFormatting>
  <conditionalFormatting sqref="J53 O53 H53">
    <cfRule type="cellIs" dxfId="46" priority="12" operator="lessThan">
      <formula>0</formula>
    </cfRule>
  </conditionalFormatting>
  <conditionalFormatting sqref="L53 N53:O53 D53:E53 G53:J53">
    <cfRule type="cellIs" dxfId="45" priority="11" operator="equal">
      <formula>0</formula>
    </cfRule>
  </conditionalFormatting>
  <conditionalFormatting sqref="F53">
    <cfRule type="cellIs" dxfId="44" priority="10" operator="equal">
      <formula>0</formula>
    </cfRule>
  </conditionalFormatting>
  <conditionalFormatting sqref="K53">
    <cfRule type="cellIs" dxfId="43" priority="9" operator="equal">
      <formula>0</formula>
    </cfRule>
  </conditionalFormatting>
  <conditionalFormatting sqref="M53">
    <cfRule type="cellIs" dxfId="42" priority="8" operator="equal">
      <formula>0</formula>
    </cfRule>
  </conditionalFormatting>
  <conditionalFormatting sqref="H54 O54">
    <cfRule type="cellIs" dxfId="41" priority="7" operator="lessThan">
      <formula>0</formula>
    </cfRule>
  </conditionalFormatting>
  <conditionalFormatting sqref="H55 O55">
    <cfRule type="cellIs" dxfId="40" priority="6" operator="lessThan">
      <formula>0</formula>
    </cfRule>
  </conditionalFormatting>
  <conditionalFormatting sqref="J68:J75 O68:O75 H68:H75">
    <cfRule type="cellIs" dxfId="39" priority="5" operator="lessThan">
      <formula>0</formula>
    </cfRule>
  </conditionalFormatting>
  <conditionalFormatting sqref="L68:L75 N68:O75 D68:E75 G68:J75">
    <cfRule type="cellIs" dxfId="38" priority="4" operator="equal">
      <formula>0</formula>
    </cfRule>
  </conditionalFormatting>
  <conditionalFormatting sqref="F68:F75">
    <cfRule type="cellIs" dxfId="37" priority="3" operator="equal">
      <formula>0</formula>
    </cfRule>
  </conditionalFormatting>
  <conditionalFormatting sqref="K68:K75">
    <cfRule type="cellIs" dxfId="36" priority="2" operator="equal">
      <formula>0</formula>
    </cfRule>
  </conditionalFormatting>
  <conditionalFormatting sqref="M68:M75">
    <cfRule type="cellIs" dxfId="3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>
      <selection activeCell="D17" sqref="D17:O17"/>
    </sheetView>
  </sheetViews>
  <sheetFormatPr defaultColWidth="9.109375" defaultRowHeight="13.8"/>
  <cols>
    <col min="1" max="1" width="1.109375" style="41" customWidth="1"/>
    <col min="2" max="2" width="9.109375" style="41" customWidth="1"/>
    <col min="3" max="3" width="18.44140625" style="41" customWidth="1"/>
    <col min="4" max="9" width="9" style="41" customWidth="1"/>
    <col min="10" max="10" width="11" style="41" customWidth="1"/>
    <col min="11" max="14" width="9" style="41" customWidth="1"/>
    <col min="15" max="15" width="11.44140625" style="41" customWidth="1"/>
    <col min="16" max="16384" width="9.109375" style="41"/>
  </cols>
  <sheetData>
    <row r="1" spans="2:15" ht="14.4">
      <c r="B1" s="41" t="s">
        <v>7</v>
      </c>
      <c r="E1" s="42"/>
      <c r="O1" s="43">
        <v>45022</v>
      </c>
    </row>
    <row r="2" spans="2:15">
      <c r="B2" s="107" t="s">
        <v>33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2"/>
    </row>
    <row r="3" spans="2:15" ht="14.4" thickBot="1">
      <c r="B3" s="108" t="s">
        <v>32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70" t="s">
        <v>92</v>
      </c>
    </row>
    <row r="4" spans="2:15" ht="15" customHeight="1">
      <c r="B4" s="98" t="s">
        <v>0</v>
      </c>
      <c r="C4" s="100" t="s">
        <v>1</v>
      </c>
      <c r="D4" s="102" t="s">
        <v>95</v>
      </c>
      <c r="E4" s="102"/>
      <c r="F4" s="102"/>
      <c r="G4" s="102"/>
      <c r="H4" s="103"/>
      <c r="I4" s="106" t="s">
        <v>82</v>
      </c>
      <c r="J4" s="103"/>
      <c r="K4" s="106" t="s">
        <v>96</v>
      </c>
      <c r="L4" s="102"/>
      <c r="M4" s="102"/>
      <c r="N4" s="102"/>
      <c r="O4" s="112"/>
    </row>
    <row r="5" spans="2:15" ht="14.4" thickBot="1">
      <c r="B5" s="99"/>
      <c r="C5" s="101"/>
      <c r="D5" s="110" t="s">
        <v>97</v>
      </c>
      <c r="E5" s="110"/>
      <c r="F5" s="110"/>
      <c r="G5" s="110"/>
      <c r="H5" s="113"/>
      <c r="I5" s="109" t="s">
        <v>83</v>
      </c>
      <c r="J5" s="113"/>
      <c r="K5" s="109" t="s">
        <v>98</v>
      </c>
      <c r="L5" s="110"/>
      <c r="M5" s="110"/>
      <c r="N5" s="110"/>
      <c r="O5" s="111"/>
    </row>
    <row r="6" spans="2:15" ht="19.5" customHeight="1">
      <c r="B6" s="99"/>
      <c r="C6" s="101"/>
      <c r="D6" s="94">
        <v>2023</v>
      </c>
      <c r="E6" s="95"/>
      <c r="F6" s="94">
        <v>2022</v>
      </c>
      <c r="G6" s="95"/>
      <c r="H6" s="84" t="s">
        <v>22</v>
      </c>
      <c r="I6" s="104">
        <v>2022</v>
      </c>
      <c r="J6" s="104" t="s">
        <v>84</v>
      </c>
      <c r="K6" s="94">
        <v>2023</v>
      </c>
      <c r="L6" s="95"/>
      <c r="M6" s="94">
        <v>2022</v>
      </c>
      <c r="N6" s="95"/>
      <c r="O6" s="84" t="s">
        <v>22</v>
      </c>
    </row>
    <row r="7" spans="2:15" ht="19.5" customHeight="1" thickBot="1">
      <c r="B7" s="86" t="s">
        <v>23</v>
      </c>
      <c r="C7" s="88" t="s">
        <v>24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5" customHeight="1">
      <c r="B8" s="86"/>
      <c r="C8" s="88"/>
      <c r="D8" s="5" t="s">
        <v>25</v>
      </c>
      <c r="E8" s="6" t="s">
        <v>2</v>
      </c>
      <c r="F8" s="5" t="s">
        <v>25</v>
      </c>
      <c r="G8" s="6" t="s">
        <v>2</v>
      </c>
      <c r="H8" s="90" t="s">
        <v>26</v>
      </c>
      <c r="I8" s="7" t="s">
        <v>25</v>
      </c>
      <c r="J8" s="92" t="s">
        <v>85</v>
      </c>
      <c r="K8" s="5" t="s">
        <v>25</v>
      </c>
      <c r="L8" s="6" t="s">
        <v>2</v>
      </c>
      <c r="M8" s="5" t="s">
        <v>25</v>
      </c>
      <c r="N8" s="6" t="s">
        <v>2</v>
      </c>
      <c r="O8" s="90" t="s">
        <v>26</v>
      </c>
    </row>
    <row r="9" spans="2:15" ht="15" customHeight="1" thickBot="1">
      <c r="B9" s="87"/>
      <c r="C9" s="89"/>
      <c r="D9" s="8" t="s">
        <v>27</v>
      </c>
      <c r="E9" s="9" t="s">
        <v>28</v>
      </c>
      <c r="F9" s="8" t="s">
        <v>27</v>
      </c>
      <c r="G9" s="9" t="s">
        <v>28</v>
      </c>
      <c r="H9" s="91"/>
      <c r="I9" s="10" t="s">
        <v>27</v>
      </c>
      <c r="J9" s="93"/>
      <c r="K9" s="8" t="s">
        <v>27</v>
      </c>
      <c r="L9" s="9" t="s">
        <v>28</v>
      </c>
      <c r="M9" s="8" t="s">
        <v>27</v>
      </c>
      <c r="N9" s="9" t="s">
        <v>28</v>
      </c>
      <c r="O9" s="91"/>
    </row>
    <row r="10" spans="2:15" ht="14.4" thickBot="1">
      <c r="B10" s="11">
        <v>1</v>
      </c>
      <c r="C10" s="12" t="s">
        <v>9</v>
      </c>
      <c r="D10" s="13">
        <v>83</v>
      </c>
      <c r="E10" s="14">
        <v>0.57638888888888884</v>
      </c>
      <c r="F10" s="13">
        <v>41</v>
      </c>
      <c r="G10" s="14">
        <v>0.30827067669172931</v>
      </c>
      <c r="H10" s="15">
        <v>1.024390243902439</v>
      </c>
      <c r="I10" s="13">
        <v>29</v>
      </c>
      <c r="J10" s="15">
        <v>1.8620689655172415</v>
      </c>
      <c r="K10" s="13">
        <v>133</v>
      </c>
      <c r="L10" s="14">
        <v>0.45084745762711864</v>
      </c>
      <c r="M10" s="13">
        <v>92</v>
      </c>
      <c r="N10" s="14">
        <v>0.2884012539184953</v>
      </c>
      <c r="O10" s="15">
        <v>0.44565217391304346</v>
      </c>
    </row>
    <row r="11" spans="2:15" ht="14.4" thickBot="1">
      <c r="B11" s="58">
        <v>2</v>
      </c>
      <c r="C11" s="17" t="s">
        <v>44</v>
      </c>
      <c r="D11" s="18">
        <v>0</v>
      </c>
      <c r="E11" s="19">
        <v>0</v>
      </c>
      <c r="F11" s="18">
        <v>19</v>
      </c>
      <c r="G11" s="19">
        <v>0.14285714285714285</v>
      </c>
      <c r="H11" s="20">
        <v>-1</v>
      </c>
      <c r="I11" s="18">
        <v>19</v>
      </c>
      <c r="J11" s="20">
        <v>-1</v>
      </c>
      <c r="K11" s="18">
        <v>39</v>
      </c>
      <c r="L11" s="19">
        <v>0.13220338983050847</v>
      </c>
      <c r="M11" s="18">
        <v>91</v>
      </c>
      <c r="N11" s="19">
        <v>0.28526645768025077</v>
      </c>
      <c r="O11" s="20">
        <v>-0.5714285714285714</v>
      </c>
    </row>
    <row r="12" spans="2:15" ht="14.4" thickBot="1">
      <c r="B12" s="11">
        <v>3</v>
      </c>
      <c r="C12" s="12" t="s">
        <v>12</v>
      </c>
      <c r="D12" s="13">
        <v>18</v>
      </c>
      <c r="E12" s="14">
        <v>0.125</v>
      </c>
      <c r="F12" s="13">
        <v>6</v>
      </c>
      <c r="G12" s="14">
        <v>4.5112781954887216E-2</v>
      </c>
      <c r="H12" s="15">
        <v>2</v>
      </c>
      <c r="I12" s="13">
        <v>13</v>
      </c>
      <c r="J12" s="15">
        <v>0.38461538461538458</v>
      </c>
      <c r="K12" s="13">
        <v>37</v>
      </c>
      <c r="L12" s="14">
        <v>0.12542372881355932</v>
      </c>
      <c r="M12" s="13">
        <v>10</v>
      </c>
      <c r="N12" s="14">
        <v>3.1347962382445138E-2</v>
      </c>
      <c r="O12" s="15">
        <v>2.7</v>
      </c>
    </row>
    <row r="13" spans="2:15" ht="14.4" thickBot="1">
      <c r="B13" s="58">
        <v>4</v>
      </c>
      <c r="C13" s="17" t="s">
        <v>4</v>
      </c>
      <c r="D13" s="18">
        <v>18</v>
      </c>
      <c r="E13" s="19">
        <v>0.125</v>
      </c>
      <c r="F13" s="18">
        <v>45</v>
      </c>
      <c r="G13" s="19">
        <v>0.33834586466165412</v>
      </c>
      <c r="H13" s="20">
        <v>-0.6</v>
      </c>
      <c r="I13" s="18">
        <v>3</v>
      </c>
      <c r="J13" s="20">
        <v>5</v>
      </c>
      <c r="K13" s="18">
        <v>32</v>
      </c>
      <c r="L13" s="19">
        <v>0.10847457627118644</v>
      </c>
      <c r="M13" s="18">
        <v>79</v>
      </c>
      <c r="N13" s="19">
        <v>0.2476489028213166</v>
      </c>
      <c r="O13" s="20">
        <v>-0.59493670886075956</v>
      </c>
    </row>
    <row r="14" spans="2:15" ht="14.4" thickBot="1">
      <c r="B14" s="11">
        <v>5</v>
      </c>
      <c r="C14" s="12" t="s">
        <v>79</v>
      </c>
      <c r="D14" s="13">
        <v>10</v>
      </c>
      <c r="E14" s="14">
        <v>6.9444444444444448E-2</v>
      </c>
      <c r="F14" s="13">
        <v>0</v>
      </c>
      <c r="G14" s="14">
        <v>0</v>
      </c>
      <c r="H14" s="15"/>
      <c r="I14" s="13">
        <v>10</v>
      </c>
      <c r="J14" s="15">
        <v>0</v>
      </c>
      <c r="K14" s="13">
        <v>20</v>
      </c>
      <c r="L14" s="14">
        <v>6.7796610169491525E-2</v>
      </c>
      <c r="M14" s="13">
        <v>0</v>
      </c>
      <c r="N14" s="14">
        <v>0</v>
      </c>
      <c r="O14" s="15"/>
    </row>
    <row r="15" spans="2:15" ht="14.4" thickBot="1">
      <c r="B15" s="82" t="s">
        <v>46</v>
      </c>
      <c r="C15" s="83"/>
      <c r="D15" s="22">
        <f>SUM(D10:D14)</f>
        <v>129</v>
      </c>
      <c r="E15" s="23">
        <f>D15/D17</f>
        <v>0.89583333333333337</v>
      </c>
      <c r="F15" s="22">
        <f>SUM(F10:F14)</f>
        <v>111</v>
      </c>
      <c r="G15" s="23">
        <f>F15/F17</f>
        <v>0.83458646616541354</v>
      </c>
      <c r="H15" s="24">
        <f>D15/F15-1</f>
        <v>0.16216216216216206</v>
      </c>
      <c r="I15" s="22">
        <f>SUM(I10:I14)</f>
        <v>74</v>
      </c>
      <c r="J15" s="23">
        <f>D15/I15-1</f>
        <v>0.7432432432432432</v>
      </c>
      <c r="K15" s="22">
        <f>SUM(K10:K14)</f>
        <v>261</v>
      </c>
      <c r="L15" s="23">
        <f>K15/K17</f>
        <v>0.88474576271186445</v>
      </c>
      <c r="M15" s="22">
        <f>SUM(M10:M14)</f>
        <v>272</v>
      </c>
      <c r="N15" s="23">
        <f>M15/M17</f>
        <v>0.85266457680250785</v>
      </c>
      <c r="O15" s="24">
        <f>K15/M15-1</f>
        <v>-4.0441176470588203E-2</v>
      </c>
    </row>
    <row r="16" spans="2:15" ht="14.4" thickBot="1">
      <c r="B16" s="82" t="s">
        <v>29</v>
      </c>
      <c r="C16" s="83"/>
      <c r="D16" s="37">
        <f>D17-D15</f>
        <v>15</v>
      </c>
      <c r="E16" s="23">
        <f t="shared" ref="E16:N16" si="0">E17-E15</f>
        <v>0.10416666666666663</v>
      </c>
      <c r="F16" s="37">
        <f t="shared" si="0"/>
        <v>22</v>
      </c>
      <c r="G16" s="23">
        <f t="shared" si="0"/>
        <v>0.16541353383458646</v>
      </c>
      <c r="H16" s="24">
        <f>D16/F16-1</f>
        <v>-0.31818181818181823</v>
      </c>
      <c r="I16" s="37">
        <f t="shared" si="0"/>
        <v>13</v>
      </c>
      <c r="J16" s="24">
        <f>D16/I16-1</f>
        <v>0.15384615384615374</v>
      </c>
      <c r="K16" s="37">
        <f t="shared" si="0"/>
        <v>34</v>
      </c>
      <c r="L16" s="23">
        <f t="shared" si="0"/>
        <v>0.11525423728813555</v>
      </c>
      <c r="M16" s="37">
        <f t="shared" si="0"/>
        <v>47</v>
      </c>
      <c r="N16" s="23">
        <f t="shared" si="0"/>
        <v>0.14733542319749204</v>
      </c>
      <c r="O16" s="24">
        <f>K16/M16-1</f>
        <v>-0.27659574468085102</v>
      </c>
    </row>
    <row r="17" spans="2:15" ht="14.4" thickBot="1">
      <c r="B17" s="80" t="s">
        <v>30</v>
      </c>
      <c r="C17" s="81"/>
      <c r="D17" s="25">
        <v>144</v>
      </c>
      <c r="E17" s="26">
        <v>1</v>
      </c>
      <c r="F17" s="25">
        <v>133</v>
      </c>
      <c r="G17" s="26">
        <v>1</v>
      </c>
      <c r="H17" s="27">
        <v>8.2706766917293173E-2</v>
      </c>
      <c r="I17" s="25">
        <v>87</v>
      </c>
      <c r="J17" s="27">
        <v>0.65517241379310343</v>
      </c>
      <c r="K17" s="25">
        <v>295</v>
      </c>
      <c r="L17" s="26">
        <v>1</v>
      </c>
      <c r="M17" s="25">
        <v>319</v>
      </c>
      <c r="N17" s="26">
        <v>0.99999999999999989</v>
      </c>
      <c r="O17" s="27">
        <v>-7.5235109717868287E-2</v>
      </c>
    </row>
    <row r="18" spans="2:15">
      <c r="B18" s="41" t="s">
        <v>65</v>
      </c>
    </row>
    <row r="19" spans="2:15">
      <c r="B19" s="73" t="s">
        <v>43</v>
      </c>
    </row>
    <row r="20" spans="2:15">
      <c r="B20" s="69" t="s">
        <v>73</v>
      </c>
    </row>
    <row r="21" spans="2:15">
      <c r="B21" s="29" t="s">
        <v>66</v>
      </c>
      <c r="C21" s="1"/>
      <c r="D21" s="1"/>
      <c r="E21" s="1"/>
      <c r="F21" s="1"/>
      <c r="G21" s="1"/>
    </row>
    <row r="22" spans="2:15" ht="14.4">
      <c r="B22" s="74" t="s">
        <v>42</v>
      </c>
    </row>
    <row r="23" spans="2:15" ht="14.4">
      <c r="B23" s="74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J10:J14 O10:O14 H10:H14">
    <cfRule type="cellIs" dxfId="34" priority="7" operator="lessThan">
      <formula>0</formula>
    </cfRule>
  </conditionalFormatting>
  <conditionalFormatting sqref="L10:L14 N10:O14 D10:E14 G10:J14">
    <cfRule type="cellIs" dxfId="33" priority="6" operator="equal">
      <formula>0</formula>
    </cfRule>
  </conditionalFormatting>
  <conditionalFormatting sqref="F10:F14">
    <cfRule type="cellIs" dxfId="32" priority="5" operator="equal">
      <formula>0</formula>
    </cfRule>
  </conditionalFormatting>
  <conditionalFormatting sqref="K10:K14">
    <cfRule type="cellIs" dxfId="31" priority="4" operator="equal">
      <formula>0</formula>
    </cfRule>
  </conditionalFormatting>
  <conditionalFormatting sqref="M10:M14">
    <cfRule type="cellIs" dxfId="30" priority="3" operator="equal">
      <formula>0</formula>
    </cfRule>
  </conditionalFormatting>
  <conditionalFormatting sqref="H16 J16 O16">
    <cfRule type="cellIs" dxfId="29" priority="2" operator="lessThan">
      <formula>0</formula>
    </cfRule>
  </conditionalFormatting>
  <conditionalFormatting sqref="H15 O15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2845-F5E2-4FBE-9F20-62A3CDA714BC}">
  <sheetPr>
    <pageSetUpPr fitToPage="1"/>
  </sheetPr>
  <dimension ref="B1:W65"/>
  <sheetViews>
    <sheetView showGridLines="0" workbookViewId="0">
      <selection activeCell="D16" sqref="D16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20.33203125" style="1" customWidth="1"/>
    <col min="4" max="9" width="8.88671875" style="1" customWidth="1"/>
    <col min="10" max="10" width="9.44140625" style="1" customWidth="1"/>
    <col min="11" max="12" width="11.33203125" style="1" customWidth="1"/>
    <col min="13" max="14" width="8.88671875" style="1" customWidth="1"/>
    <col min="15" max="15" width="13.33203125" style="1" customWidth="1"/>
    <col min="16" max="16" width="9.44140625" style="1" customWidth="1"/>
    <col min="17" max="17" width="20.88671875" style="1" customWidth="1"/>
    <col min="18" max="22" width="11" style="1" customWidth="1"/>
    <col min="23" max="23" width="11.6640625" style="1" customWidth="1"/>
    <col min="24" max="16384" width="9.109375" style="1"/>
  </cols>
  <sheetData>
    <row r="1" spans="2:15" ht="14.4">
      <c r="B1" s="1" t="s">
        <v>7</v>
      </c>
      <c r="D1" s="2"/>
      <c r="O1" s="43">
        <v>45022</v>
      </c>
    </row>
    <row r="2" spans="2:15" ht="14.4" customHeight="1">
      <c r="B2" s="107" t="s">
        <v>61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14.4" customHeight="1">
      <c r="B3" s="108" t="s">
        <v>31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5" ht="14.4" customHeight="1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34</v>
      </c>
    </row>
    <row r="5" spans="2:15" ht="14.4" customHeight="1">
      <c r="B5" s="98" t="s">
        <v>0</v>
      </c>
      <c r="C5" s="100" t="s">
        <v>1</v>
      </c>
      <c r="D5" s="102" t="s">
        <v>95</v>
      </c>
      <c r="E5" s="102"/>
      <c r="F5" s="102"/>
      <c r="G5" s="102"/>
      <c r="H5" s="103"/>
      <c r="I5" s="106" t="s">
        <v>82</v>
      </c>
      <c r="J5" s="103"/>
      <c r="K5" s="106" t="s">
        <v>96</v>
      </c>
      <c r="L5" s="102"/>
      <c r="M5" s="102"/>
      <c r="N5" s="102"/>
      <c r="O5" s="112"/>
    </row>
    <row r="6" spans="2:15" ht="14.4" customHeight="1" thickBot="1">
      <c r="B6" s="99"/>
      <c r="C6" s="101"/>
      <c r="D6" s="110" t="s">
        <v>97</v>
      </c>
      <c r="E6" s="110"/>
      <c r="F6" s="110"/>
      <c r="G6" s="110"/>
      <c r="H6" s="113"/>
      <c r="I6" s="109" t="s">
        <v>83</v>
      </c>
      <c r="J6" s="113"/>
      <c r="K6" s="109" t="s">
        <v>98</v>
      </c>
      <c r="L6" s="110"/>
      <c r="M6" s="110"/>
      <c r="N6" s="110"/>
      <c r="O6" s="111"/>
    </row>
    <row r="7" spans="2:15" ht="14.4" customHeight="1">
      <c r="B7" s="99"/>
      <c r="C7" s="101"/>
      <c r="D7" s="94">
        <v>2023</v>
      </c>
      <c r="E7" s="95"/>
      <c r="F7" s="94">
        <v>2022</v>
      </c>
      <c r="G7" s="95"/>
      <c r="H7" s="84" t="s">
        <v>22</v>
      </c>
      <c r="I7" s="104">
        <v>2022</v>
      </c>
      <c r="J7" s="104" t="s">
        <v>84</v>
      </c>
      <c r="K7" s="94">
        <v>2023</v>
      </c>
      <c r="L7" s="95"/>
      <c r="M7" s="94">
        <v>2022</v>
      </c>
      <c r="N7" s="95"/>
      <c r="O7" s="84" t="s">
        <v>22</v>
      </c>
    </row>
    <row r="8" spans="2:15" ht="14.4" customHeight="1" thickBot="1">
      <c r="B8" s="86" t="s">
        <v>23</v>
      </c>
      <c r="C8" s="88" t="s">
        <v>24</v>
      </c>
      <c r="D8" s="96"/>
      <c r="E8" s="97"/>
      <c r="F8" s="96"/>
      <c r="G8" s="97"/>
      <c r="H8" s="85"/>
      <c r="I8" s="105"/>
      <c r="J8" s="105"/>
      <c r="K8" s="96"/>
      <c r="L8" s="97"/>
      <c r="M8" s="96"/>
      <c r="N8" s="97"/>
      <c r="O8" s="85"/>
    </row>
    <row r="9" spans="2:15" ht="14.4" customHeight="1">
      <c r="B9" s="86"/>
      <c r="C9" s="88"/>
      <c r="D9" s="5" t="s">
        <v>25</v>
      </c>
      <c r="E9" s="6" t="s">
        <v>2</v>
      </c>
      <c r="F9" s="5" t="s">
        <v>25</v>
      </c>
      <c r="G9" s="6" t="s">
        <v>2</v>
      </c>
      <c r="H9" s="90" t="s">
        <v>26</v>
      </c>
      <c r="I9" s="7" t="s">
        <v>25</v>
      </c>
      <c r="J9" s="92" t="s">
        <v>85</v>
      </c>
      <c r="K9" s="5" t="s">
        <v>25</v>
      </c>
      <c r="L9" s="6" t="s">
        <v>2</v>
      </c>
      <c r="M9" s="5" t="s">
        <v>25</v>
      </c>
      <c r="N9" s="6" t="s">
        <v>2</v>
      </c>
      <c r="O9" s="90" t="s">
        <v>26</v>
      </c>
    </row>
    <row r="10" spans="2:15" ht="14.4" customHeight="1" thickBot="1">
      <c r="B10" s="87"/>
      <c r="C10" s="89"/>
      <c r="D10" s="8" t="s">
        <v>27</v>
      </c>
      <c r="E10" s="9" t="s">
        <v>28</v>
      </c>
      <c r="F10" s="8" t="s">
        <v>27</v>
      </c>
      <c r="G10" s="9" t="s">
        <v>28</v>
      </c>
      <c r="H10" s="91"/>
      <c r="I10" s="10" t="s">
        <v>27</v>
      </c>
      <c r="J10" s="93"/>
      <c r="K10" s="8" t="s">
        <v>27</v>
      </c>
      <c r="L10" s="9" t="s">
        <v>28</v>
      </c>
      <c r="M10" s="8" t="s">
        <v>27</v>
      </c>
      <c r="N10" s="9" t="s">
        <v>28</v>
      </c>
      <c r="O10" s="91"/>
    </row>
    <row r="11" spans="2:15" ht="14.4" customHeight="1" thickBot="1">
      <c r="B11" s="11">
        <v>1</v>
      </c>
      <c r="C11" s="12" t="s">
        <v>11</v>
      </c>
      <c r="D11" s="13">
        <v>1306</v>
      </c>
      <c r="E11" s="14">
        <v>0.2224493272014989</v>
      </c>
      <c r="F11" s="13">
        <v>1434</v>
      </c>
      <c r="G11" s="14">
        <v>0.23355048859934854</v>
      </c>
      <c r="H11" s="15">
        <v>-8.9260808926080903E-2</v>
      </c>
      <c r="I11" s="13">
        <v>1088</v>
      </c>
      <c r="J11" s="15">
        <v>0.20036764705882359</v>
      </c>
      <c r="K11" s="13">
        <v>3572</v>
      </c>
      <c r="L11" s="14">
        <v>0.2256760171847359</v>
      </c>
      <c r="M11" s="13">
        <v>3917</v>
      </c>
      <c r="N11" s="14">
        <v>0.24692681081762594</v>
      </c>
      <c r="O11" s="15">
        <v>-8.8077610416134822E-2</v>
      </c>
    </row>
    <row r="12" spans="2:15" ht="14.4" customHeight="1" thickBot="1">
      <c r="B12" s="16">
        <v>2</v>
      </c>
      <c r="C12" s="17" t="s">
        <v>13</v>
      </c>
      <c r="D12" s="18">
        <v>696</v>
      </c>
      <c r="E12" s="19">
        <v>0.11854879918242207</v>
      </c>
      <c r="F12" s="18">
        <v>799</v>
      </c>
      <c r="G12" s="19">
        <v>0.13013029315960911</v>
      </c>
      <c r="H12" s="20">
        <v>-0.12891113892365458</v>
      </c>
      <c r="I12" s="18">
        <v>592</v>
      </c>
      <c r="J12" s="20">
        <v>0.17567567567567566</v>
      </c>
      <c r="K12" s="18">
        <v>2208</v>
      </c>
      <c r="L12" s="19">
        <v>0.13949962092494314</v>
      </c>
      <c r="M12" s="18">
        <v>1436</v>
      </c>
      <c r="N12" s="19">
        <v>9.052512135157284E-2</v>
      </c>
      <c r="O12" s="20">
        <v>0.53760445682451263</v>
      </c>
    </row>
    <row r="13" spans="2:15" ht="14.4" customHeight="1" thickBot="1">
      <c r="B13" s="11">
        <v>3</v>
      </c>
      <c r="C13" s="12" t="s">
        <v>16</v>
      </c>
      <c r="D13" s="13">
        <v>909</v>
      </c>
      <c r="E13" s="14">
        <v>0.1548288196218702</v>
      </c>
      <c r="F13" s="13">
        <v>666</v>
      </c>
      <c r="G13" s="14">
        <v>0.10846905537459284</v>
      </c>
      <c r="H13" s="15">
        <v>0.36486486486486491</v>
      </c>
      <c r="I13" s="13">
        <v>688</v>
      </c>
      <c r="J13" s="15">
        <v>0.32122093023255816</v>
      </c>
      <c r="K13" s="13">
        <v>2174</v>
      </c>
      <c r="L13" s="14">
        <v>0.13735152893606267</v>
      </c>
      <c r="M13" s="13">
        <v>1775</v>
      </c>
      <c r="N13" s="14">
        <v>0.11189560612746643</v>
      </c>
      <c r="O13" s="15">
        <v>0.22478873239436625</v>
      </c>
    </row>
    <row r="14" spans="2:15" ht="14.4" customHeight="1" thickBot="1">
      <c r="B14" s="16">
        <v>4</v>
      </c>
      <c r="C14" s="17" t="s">
        <v>40</v>
      </c>
      <c r="D14" s="18">
        <v>578</v>
      </c>
      <c r="E14" s="19">
        <v>9.8450008516436718E-2</v>
      </c>
      <c r="F14" s="18">
        <v>379</v>
      </c>
      <c r="G14" s="19">
        <v>6.1726384364820849E-2</v>
      </c>
      <c r="H14" s="20">
        <v>0.52506596306068598</v>
      </c>
      <c r="I14" s="18">
        <v>463</v>
      </c>
      <c r="J14" s="20">
        <v>0.24838012958963285</v>
      </c>
      <c r="K14" s="18">
        <v>1399</v>
      </c>
      <c r="L14" s="19">
        <v>8.8387667424816782E-2</v>
      </c>
      <c r="M14" s="18">
        <v>1497</v>
      </c>
      <c r="N14" s="19">
        <v>9.4370547815671682E-2</v>
      </c>
      <c r="O14" s="20">
        <v>-6.5464261857047457E-2</v>
      </c>
    </row>
    <row r="15" spans="2:15" ht="14.4" customHeight="1" thickBot="1">
      <c r="B15" s="11">
        <v>5</v>
      </c>
      <c r="C15" s="12" t="s">
        <v>9</v>
      </c>
      <c r="D15" s="13">
        <v>476</v>
      </c>
      <c r="E15" s="14">
        <v>8.1076477601771418E-2</v>
      </c>
      <c r="F15" s="13">
        <v>389</v>
      </c>
      <c r="G15" s="14">
        <v>6.3355048859934857E-2</v>
      </c>
      <c r="H15" s="15">
        <v>0.22365038560411321</v>
      </c>
      <c r="I15" s="13">
        <v>357</v>
      </c>
      <c r="J15" s="15">
        <v>0.33333333333333326</v>
      </c>
      <c r="K15" s="13">
        <v>1372</v>
      </c>
      <c r="L15" s="14">
        <v>8.6681829668941113E-2</v>
      </c>
      <c r="M15" s="13">
        <v>1198</v>
      </c>
      <c r="N15" s="14">
        <v>7.5521654163777346E-2</v>
      </c>
      <c r="O15" s="15">
        <v>0.14524207011686152</v>
      </c>
    </row>
    <row r="16" spans="2:15" ht="14.4" customHeight="1" thickBot="1">
      <c r="B16" s="16">
        <v>6</v>
      </c>
      <c r="C16" s="17" t="s">
        <v>12</v>
      </c>
      <c r="D16" s="18">
        <v>300</v>
      </c>
      <c r="E16" s="19">
        <v>5.1098620337250891E-2</v>
      </c>
      <c r="F16" s="18">
        <v>917</v>
      </c>
      <c r="G16" s="19">
        <v>0.1493485342019544</v>
      </c>
      <c r="H16" s="20">
        <v>-0.67284623773173391</v>
      </c>
      <c r="I16" s="18">
        <v>452</v>
      </c>
      <c r="J16" s="20">
        <v>-0.33628318584070793</v>
      </c>
      <c r="K16" s="18">
        <v>1185</v>
      </c>
      <c r="L16" s="19">
        <v>7.4867323730098564E-2</v>
      </c>
      <c r="M16" s="18">
        <v>1814</v>
      </c>
      <c r="N16" s="19">
        <v>0.11435415747336569</v>
      </c>
      <c r="O16" s="20">
        <v>-0.34674751929437708</v>
      </c>
    </row>
    <row r="17" spans="2:23" ht="14.4" customHeight="1" thickBot="1">
      <c r="B17" s="11">
        <v>7</v>
      </c>
      <c r="C17" s="12" t="s">
        <v>17</v>
      </c>
      <c r="D17" s="13">
        <v>423</v>
      </c>
      <c r="E17" s="14">
        <v>7.2049054675523763E-2</v>
      </c>
      <c r="F17" s="13">
        <v>312</v>
      </c>
      <c r="G17" s="14">
        <v>5.0814332247557006E-2</v>
      </c>
      <c r="H17" s="15">
        <v>0.35576923076923084</v>
      </c>
      <c r="I17" s="13">
        <v>344</v>
      </c>
      <c r="J17" s="15">
        <v>0.22965116279069764</v>
      </c>
      <c r="K17" s="13">
        <v>1093</v>
      </c>
      <c r="L17" s="14">
        <v>6.9054839524892594E-2</v>
      </c>
      <c r="M17" s="13">
        <v>1037</v>
      </c>
      <c r="N17" s="14">
        <v>6.5372249889680392E-2</v>
      </c>
      <c r="O17" s="15">
        <v>5.4001928640308616E-2</v>
      </c>
    </row>
    <row r="18" spans="2:23" ht="14.4" customHeight="1" thickBot="1">
      <c r="B18" s="16">
        <v>8</v>
      </c>
      <c r="C18" s="17" t="s">
        <v>18</v>
      </c>
      <c r="D18" s="18">
        <v>322</v>
      </c>
      <c r="E18" s="19">
        <v>5.4845852495315962E-2</v>
      </c>
      <c r="F18" s="18">
        <v>413</v>
      </c>
      <c r="G18" s="19">
        <v>6.7263843648208463E-2</v>
      </c>
      <c r="H18" s="20">
        <v>-0.22033898305084743</v>
      </c>
      <c r="I18" s="18">
        <v>210</v>
      </c>
      <c r="J18" s="20">
        <v>0.53333333333333344</v>
      </c>
      <c r="K18" s="18">
        <v>760</v>
      </c>
      <c r="L18" s="19">
        <v>4.8016173869092744E-2</v>
      </c>
      <c r="M18" s="18">
        <v>1049</v>
      </c>
      <c r="N18" s="19">
        <v>6.6128727226880166E-2</v>
      </c>
      <c r="O18" s="20">
        <v>-0.27550047664442323</v>
      </c>
    </row>
    <row r="19" spans="2:23" ht="14.4" customHeight="1" thickBot="1">
      <c r="B19" s="11">
        <v>9</v>
      </c>
      <c r="C19" s="12" t="s">
        <v>15</v>
      </c>
      <c r="D19" s="13">
        <v>294</v>
      </c>
      <c r="E19" s="14">
        <v>5.0076647930505876E-2</v>
      </c>
      <c r="F19" s="13">
        <v>324</v>
      </c>
      <c r="G19" s="14">
        <v>5.276872964169381E-2</v>
      </c>
      <c r="H19" s="15">
        <v>-9.259259259259256E-2</v>
      </c>
      <c r="I19" s="13">
        <v>205</v>
      </c>
      <c r="J19" s="15">
        <v>0.43414634146341458</v>
      </c>
      <c r="K19" s="13">
        <v>710</v>
      </c>
      <c r="L19" s="14">
        <v>4.485721506191559E-2</v>
      </c>
      <c r="M19" s="13">
        <v>812</v>
      </c>
      <c r="N19" s="14">
        <v>5.1188299817184646E-2</v>
      </c>
      <c r="O19" s="15">
        <v>-0.12561576354679804</v>
      </c>
    </row>
    <row r="20" spans="2:23" ht="14.4" customHeight="1" thickBot="1">
      <c r="B20" s="16">
        <v>10</v>
      </c>
      <c r="C20" s="17" t="s">
        <v>14</v>
      </c>
      <c r="D20" s="18">
        <v>240</v>
      </c>
      <c r="E20" s="19">
        <v>4.0878896269800714E-2</v>
      </c>
      <c r="F20" s="18">
        <v>121</v>
      </c>
      <c r="G20" s="19">
        <v>1.9706840390879478E-2</v>
      </c>
      <c r="H20" s="20">
        <v>0.98347107438016534</v>
      </c>
      <c r="I20" s="18">
        <v>116</v>
      </c>
      <c r="J20" s="20">
        <v>1.0689655172413794</v>
      </c>
      <c r="K20" s="18">
        <v>461</v>
      </c>
      <c r="L20" s="19">
        <v>2.9125600202173363E-2</v>
      </c>
      <c r="M20" s="18">
        <v>447</v>
      </c>
      <c r="N20" s="19">
        <v>2.8178780810691546E-2</v>
      </c>
      <c r="O20" s="20">
        <v>3.1319910514541416E-2</v>
      </c>
    </row>
    <row r="21" spans="2:23" ht="14.4" customHeight="1" thickBot="1">
      <c r="B21" s="11">
        <v>11</v>
      </c>
      <c r="C21" s="12" t="s">
        <v>4</v>
      </c>
      <c r="D21" s="13">
        <v>95</v>
      </c>
      <c r="E21" s="14">
        <v>1.6181229773462782E-2</v>
      </c>
      <c r="F21" s="13">
        <v>67</v>
      </c>
      <c r="G21" s="14">
        <v>1.0912052117263843E-2</v>
      </c>
      <c r="H21" s="15">
        <v>0.41791044776119413</v>
      </c>
      <c r="I21" s="13">
        <v>69</v>
      </c>
      <c r="J21" s="15">
        <v>0.37681159420289845</v>
      </c>
      <c r="K21" s="13">
        <v>213</v>
      </c>
      <c r="L21" s="14">
        <v>1.3457164518574679E-2</v>
      </c>
      <c r="M21" s="13">
        <v>161</v>
      </c>
      <c r="N21" s="14">
        <v>1.0149404274096956E-2</v>
      </c>
      <c r="O21" s="15">
        <v>0.32298136645962727</v>
      </c>
    </row>
    <row r="22" spans="2:23" ht="14.4" customHeight="1" thickBot="1">
      <c r="B22" s="16">
        <v>12</v>
      </c>
      <c r="C22" s="17" t="s">
        <v>67</v>
      </c>
      <c r="D22" s="18">
        <v>25</v>
      </c>
      <c r="E22" s="19">
        <v>4.2582183614375746E-3</v>
      </c>
      <c r="F22" s="18">
        <v>46</v>
      </c>
      <c r="G22" s="19">
        <v>7.4918566775244297E-3</v>
      </c>
      <c r="H22" s="20">
        <v>-0.45652173913043481</v>
      </c>
      <c r="I22" s="18">
        <v>49</v>
      </c>
      <c r="J22" s="20">
        <v>-0.48979591836734693</v>
      </c>
      <c r="K22" s="18">
        <v>120</v>
      </c>
      <c r="L22" s="19">
        <v>7.5815011372251705E-3</v>
      </c>
      <c r="M22" s="18">
        <v>130</v>
      </c>
      <c r="N22" s="19">
        <v>8.1951711529975411E-3</v>
      </c>
      <c r="O22" s="20">
        <v>-7.6923076923076872E-2</v>
      </c>
    </row>
    <row r="23" spans="2:23" ht="14.4" customHeight="1" thickBot="1">
      <c r="B23" s="11">
        <v>13</v>
      </c>
      <c r="C23" s="12" t="s">
        <v>76</v>
      </c>
      <c r="D23" s="13">
        <v>19</v>
      </c>
      <c r="E23" s="14">
        <v>3.2362459546925568E-3</v>
      </c>
      <c r="F23" s="13">
        <v>4</v>
      </c>
      <c r="G23" s="14">
        <v>6.5146579804560263E-4</v>
      </c>
      <c r="H23" s="15">
        <v>3.75</v>
      </c>
      <c r="I23" s="13">
        <v>27</v>
      </c>
      <c r="J23" s="15">
        <v>-0.29629629629629628</v>
      </c>
      <c r="K23" s="13">
        <v>118</v>
      </c>
      <c r="L23" s="14">
        <v>7.4551427849380847E-3</v>
      </c>
      <c r="M23" s="13">
        <v>40</v>
      </c>
      <c r="N23" s="14">
        <v>2.5215911239992437E-3</v>
      </c>
      <c r="O23" s="15">
        <v>1.9500000000000002</v>
      </c>
    </row>
    <row r="24" spans="2:23" ht="14.4" customHeight="1" thickBot="1">
      <c r="B24" s="16">
        <v>14</v>
      </c>
      <c r="C24" s="17" t="s">
        <v>87</v>
      </c>
      <c r="D24" s="18">
        <v>17</v>
      </c>
      <c r="E24" s="19">
        <v>2.8955884857775507E-3</v>
      </c>
      <c r="F24" s="18">
        <v>13</v>
      </c>
      <c r="G24" s="19">
        <v>2.1172638436482085E-3</v>
      </c>
      <c r="H24" s="20">
        <v>0.30769230769230771</v>
      </c>
      <c r="I24" s="18">
        <v>15</v>
      </c>
      <c r="J24" s="20">
        <v>0.1333333333333333</v>
      </c>
      <c r="K24" s="18">
        <v>57</v>
      </c>
      <c r="L24" s="19">
        <v>3.6012130401819561E-3</v>
      </c>
      <c r="M24" s="18">
        <v>25</v>
      </c>
      <c r="N24" s="19">
        <v>1.5759944524995273E-3</v>
      </c>
      <c r="O24" s="20">
        <v>1.2799999999999998</v>
      </c>
    </row>
    <row r="25" spans="2:23" ht="14.4" thickBot="1">
      <c r="B25" s="11">
        <v>15</v>
      </c>
      <c r="C25" s="12" t="s">
        <v>88</v>
      </c>
      <c r="D25" s="13">
        <v>24</v>
      </c>
      <c r="E25" s="14">
        <v>4.087889626980072E-3</v>
      </c>
      <c r="F25" s="13">
        <v>10</v>
      </c>
      <c r="G25" s="14">
        <v>1.6286644951140066E-3</v>
      </c>
      <c r="H25" s="15">
        <v>1.4</v>
      </c>
      <c r="I25" s="13">
        <v>18</v>
      </c>
      <c r="J25" s="15">
        <v>0.33333333333333326</v>
      </c>
      <c r="K25" s="13">
        <v>56</v>
      </c>
      <c r="L25" s="14">
        <v>3.5380338640384128E-3</v>
      </c>
      <c r="M25" s="13">
        <v>14</v>
      </c>
      <c r="N25" s="14">
        <v>8.8255689339973521E-4</v>
      </c>
      <c r="O25" s="15">
        <v>3</v>
      </c>
    </row>
    <row r="26" spans="2:23" ht="14.4" thickBot="1">
      <c r="B26" s="82" t="s">
        <v>45</v>
      </c>
      <c r="C26" s="83"/>
      <c r="D26" s="22">
        <f>SUM(D11:D25)</f>
        <v>5724</v>
      </c>
      <c r="E26" s="23">
        <f>D26/D28</f>
        <v>0.97496167603474704</v>
      </c>
      <c r="F26" s="22">
        <f>SUM(F11:F25)</f>
        <v>5894</v>
      </c>
      <c r="G26" s="23">
        <f>F26/F28</f>
        <v>0.95993485342019547</v>
      </c>
      <c r="H26" s="24">
        <f>D26/F26-1</f>
        <v>-2.8842891075670174E-2</v>
      </c>
      <c r="I26" s="22">
        <f>SUM(I11:I25)</f>
        <v>4693</v>
      </c>
      <c r="J26" s="23">
        <f>D26/I26-1</f>
        <v>0.21968889835925842</v>
      </c>
      <c r="K26" s="22">
        <f>SUM(K11:K25)</f>
        <v>15498</v>
      </c>
      <c r="L26" s="23">
        <f>K26/K28</f>
        <v>0.97915087187263083</v>
      </c>
      <c r="M26" s="22">
        <f>SUM(M11:M25)</f>
        <v>15352</v>
      </c>
      <c r="N26" s="23">
        <f>M26/M28</f>
        <v>0.96778667339090962</v>
      </c>
      <c r="O26" s="24">
        <f>K26/M26-1</f>
        <v>9.5101615424699748E-3</v>
      </c>
    </row>
    <row r="27" spans="2:23" ht="14.4" thickBot="1">
      <c r="B27" s="82" t="s">
        <v>29</v>
      </c>
      <c r="C27" s="83"/>
      <c r="D27" s="22">
        <f>D28-SUM(D11:D25)</f>
        <v>147</v>
      </c>
      <c r="E27" s="23">
        <f>D27/D28</f>
        <v>2.5038323965252938E-2</v>
      </c>
      <c r="F27" s="22">
        <f>F28-SUM(F11:F25)</f>
        <v>246</v>
      </c>
      <c r="G27" s="23">
        <f>F27/F28</f>
        <v>4.0065146579804561E-2</v>
      </c>
      <c r="H27" s="24">
        <f>D27/F27-1</f>
        <v>-0.40243902439024393</v>
      </c>
      <c r="I27" s="22">
        <f>I28-SUM(I11:I25)</f>
        <v>94</v>
      </c>
      <c r="J27" s="23">
        <f>D27/I27-1</f>
        <v>0.56382978723404253</v>
      </c>
      <c r="K27" s="22">
        <f>K28-SUM(K11:K25)</f>
        <v>330</v>
      </c>
      <c r="L27" s="23">
        <f>K27/K28</f>
        <v>2.0849128127369221E-2</v>
      </c>
      <c r="M27" s="22">
        <f>M28-SUM(M11:M25)</f>
        <v>511</v>
      </c>
      <c r="N27" s="23">
        <f>M27/M28</f>
        <v>3.2213326609090334E-2</v>
      </c>
      <c r="O27" s="24">
        <f>K27/M27-1</f>
        <v>-0.35420743639921726</v>
      </c>
    </row>
    <row r="28" spans="2:23" ht="14.4" thickBot="1">
      <c r="B28" s="80" t="s">
        <v>30</v>
      </c>
      <c r="C28" s="81"/>
      <c r="D28" s="25">
        <v>5871</v>
      </c>
      <c r="E28" s="26">
        <v>1</v>
      </c>
      <c r="F28" s="25">
        <v>6140</v>
      </c>
      <c r="G28" s="26">
        <v>0.99999999999999944</v>
      </c>
      <c r="H28" s="27">
        <v>-4.3811074918566728E-2</v>
      </c>
      <c r="I28" s="25">
        <v>4787</v>
      </c>
      <c r="J28" s="27">
        <v>0.22644662627950707</v>
      </c>
      <c r="K28" s="25">
        <v>15828</v>
      </c>
      <c r="L28" s="26">
        <v>1</v>
      </c>
      <c r="M28" s="25">
        <v>15863</v>
      </c>
      <c r="N28" s="26">
        <v>0.99999999999999944</v>
      </c>
      <c r="O28" s="27">
        <v>-2.206392233499388E-3</v>
      </c>
    </row>
    <row r="29" spans="2:23">
      <c r="B29" s="1" t="s">
        <v>63</v>
      </c>
      <c r="C29" s="28"/>
    </row>
    <row r="30" spans="2:23">
      <c r="B30" s="29" t="s">
        <v>64</v>
      </c>
    </row>
    <row r="31" spans="2:23">
      <c r="B31" s="30"/>
    </row>
    <row r="32" spans="2:23" ht="15" customHeight="1">
      <c r="B32" s="107" t="s">
        <v>99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28"/>
      <c r="P32" s="107" t="s">
        <v>89</v>
      </c>
      <c r="Q32" s="107"/>
      <c r="R32" s="107"/>
      <c r="S32" s="107"/>
      <c r="T32" s="107"/>
      <c r="U32" s="107"/>
      <c r="V32" s="107"/>
      <c r="W32" s="107"/>
    </row>
    <row r="33" spans="2:23" ht="15" customHeight="1">
      <c r="B33" s="108" t="s">
        <v>100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28"/>
      <c r="P33" s="108" t="s">
        <v>90</v>
      </c>
      <c r="Q33" s="108"/>
      <c r="R33" s="108"/>
      <c r="S33" s="108"/>
      <c r="T33" s="108"/>
      <c r="U33" s="108"/>
      <c r="V33" s="108"/>
      <c r="W33" s="108"/>
    </row>
    <row r="34" spans="2:23" ht="15" customHeight="1" thickBot="1">
      <c r="B34" s="31"/>
      <c r="C34" s="31"/>
      <c r="D34" s="31"/>
      <c r="E34" s="31"/>
      <c r="F34" s="31"/>
      <c r="G34" s="31"/>
      <c r="H34" s="31"/>
      <c r="I34" s="31"/>
      <c r="J34" s="31"/>
      <c r="K34" s="32"/>
      <c r="L34" s="4" t="s">
        <v>34</v>
      </c>
      <c r="P34" s="31"/>
      <c r="Q34" s="31"/>
      <c r="R34" s="31"/>
      <c r="S34" s="31"/>
      <c r="T34" s="31"/>
      <c r="U34" s="31"/>
      <c r="V34" s="31"/>
      <c r="W34" s="4" t="s">
        <v>34</v>
      </c>
    </row>
    <row r="35" spans="2:23">
      <c r="B35" s="98" t="s">
        <v>0</v>
      </c>
      <c r="C35" s="100" t="s">
        <v>50</v>
      </c>
      <c r="D35" s="114" t="s">
        <v>95</v>
      </c>
      <c r="E35" s="102"/>
      <c r="F35" s="102"/>
      <c r="G35" s="102"/>
      <c r="H35" s="102"/>
      <c r="I35" s="112"/>
      <c r="J35" s="102" t="s">
        <v>82</v>
      </c>
      <c r="K35" s="102"/>
      <c r="L35" s="112"/>
      <c r="P35" s="98" t="s">
        <v>0</v>
      </c>
      <c r="Q35" s="100" t="s">
        <v>50</v>
      </c>
      <c r="R35" s="114" t="s">
        <v>101</v>
      </c>
      <c r="S35" s="102"/>
      <c r="T35" s="102"/>
      <c r="U35" s="102"/>
      <c r="V35" s="102"/>
      <c r="W35" s="112"/>
    </row>
    <row r="36" spans="2:23" ht="15" customHeight="1" thickBot="1">
      <c r="B36" s="99"/>
      <c r="C36" s="101"/>
      <c r="D36" s="115" t="s">
        <v>97</v>
      </c>
      <c r="E36" s="116"/>
      <c r="F36" s="116"/>
      <c r="G36" s="116"/>
      <c r="H36" s="116"/>
      <c r="I36" s="117"/>
      <c r="J36" s="116" t="s">
        <v>83</v>
      </c>
      <c r="K36" s="116"/>
      <c r="L36" s="117"/>
      <c r="P36" s="99"/>
      <c r="Q36" s="101"/>
      <c r="R36" s="115" t="s">
        <v>102</v>
      </c>
      <c r="S36" s="116"/>
      <c r="T36" s="116"/>
      <c r="U36" s="116"/>
      <c r="V36" s="116"/>
      <c r="W36" s="117"/>
    </row>
    <row r="37" spans="2:23" ht="15" customHeight="1">
      <c r="B37" s="99"/>
      <c r="C37" s="101"/>
      <c r="D37" s="94">
        <v>2023</v>
      </c>
      <c r="E37" s="95"/>
      <c r="F37" s="94">
        <v>2022</v>
      </c>
      <c r="G37" s="95"/>
      <c r="H37" s="84" t="s">
        <v>22</v>
      </c>
      <c r="I37" s="84" t="s">
        <v>51</v>
      </c>
      <c r="J37" s="84">
        <v>2022</v>
      </c>
      <c r="K37" s="84" t="s">
        <v>103</v>
      </c>
      <c r="L37" s="84" t="s">
        <v>91</v>
      </c>
      <c r="P37" s="99"/>
      <c r="Q37" s="101"/>
      <c r="R37" s="94">
        <v>2023</v>
      </c>
      <c r="S37" s="95"/>
      <c r="T37" s="94">
        <v>2022</v>
      </c>
      <c r="U37" s="95"/>
      <c r="V37" s="84" t="s">
        <v>22</v>
      </c>
      <c r="W37" s="84" t="s">
        <v>69</v>
      </c>
    </row>
    <row r="38" spans="2:23" ht="14.4" customHeight="1" thickBot="1">
      <c r="B38" s="86" t="s">
        <v>23</v>
      </c>
      <c r="C38" s="88" t="s">
        <v>50</v>
      </c>
      <c r="D38" s="96"/>
      <c r="E38" s="97"/>
      <c r="F38" s="96"/>
      <c r="G38" s="97"/>
      <c r="H38" s="85"/>
      <c r="I38" s="85"/>
      <c r="J38" s="85"/>
      <c r="K38" s="85"/>
      <c r="L38" s="85"/>
      <c r="P38" s="86" t="s">
        <v>23</v>
      </c>
      <c r="Q38" s="88" t="s">
        <v>50</v>
      </c>
      <c r="R38" s="96"/>
      <c r="S38" s="97"/>
      <c r="T38" s="96"/>
      <c r="U38" s="97"/>
      <c r="V38" s="85"/>
      <c r="W38" s="85"/>
    </row>
    <row r="39" spans="2:23" ht="15" customHeight="1">
      <c r="B39" s="86"/>
      <c r="C39" s="88"/>
      <c r="D39" s="5" t="s">
        <v>25</v>
      </c>
      <c r="E39" s="6" t="s">
        <v>2</v>
      </c>
      <c r="F39" s="5" t="s">
        <v>25</v>
      </c>
      <c r="G39" s="6" t="s">
        <v>2</v>
      </c>
      <c r="H39" s="90" t="s">
        <v>26</v>
      </c>
      <c r="I39" s="90" t="s">
        <v>52</v>
      </c>
      <c r="J39" s="90" t="s">
        <v>25</v>
      </c>
      <c r="K39" s="90" t="s">
        <v>104</v>
      </c>
      <c r="L39" s="90" t="s">
        <v>105</v>
      </c>
      <c r="P39" s="86"/>
      <c r="Q39" s="88"/>
      <c r="R39" s="5" t="s">
        <v>25</v>
      </c>
      <c r="S39" s="6" t="s">
        <v>2</v>
      </c>
      <c r="T39" s="5" t="s">
        <v>25</v>
      </c>
      <c r="U39" s="6" t="s">
        <v>2</v>
      </c>
      <c r="V39" s="90" t="s">
        <v>26</v>
      </c>
      <c r="W39" s="90" t="s">
        <v>70</v>
      </c>
    </row>
    <row r="40" spans="2:23" ht="14.25" customHeight="1" thickBot="1">
      <c r="B40" s="87"/>
      <c r="C40" s="89"/>
      <c r="D40" s="8" t="s">
        <v>27</v>
      </c>
      <c r="E40" s="9" t="s">
        <v>28</v>
      </c>
      <c r="F40" s="8" t="s">
        <v>27</v>
      </c>
      <c r="G40" s="9" t="s">
        <v>28</v>
      </c>
      <c r="H40" s="91"/>
      <c r="I40" s="91"/>
      <c r="J40" s="91" t="s">
        <v>27</v>
      </c>
      <c r="K40" s="91"/>
      <c r="L40" s="91"/>
      <c r="P40" s="87"/>
      <c r="Q40" s="89"/>
      <c r="R40" s="8" t="s">
        <v>27</v>
      </c>
      <c r="S40" s="9" t="s">
        <v>28</v>
      </c>
      <c r="T40" s="8" t="s">
        <v>27</v>
      </c>
      <c r="U40" s="9" t="s">
        <v>28</v>
      </c>
      <c r="V40" s="91"/>
      <c r="W40" s="91"/>
    </row>
    <row r="41" spans="2:23" ht="14.4" thickBot="1">
      <c r="B41" s="11">
        <v>1</v>
      </c>
      <c r="C41" s="12" t="s">
        <v>53</v>
      </c>
      <c r="D41" s="13">
        <v>1079</v>
      </c>
      <c r="E41" s="14">
        <v>0.18378470447964571</v>
      </c>
      <c r="F41" s="13">
        <v>1041</v>
      </c>
      <c r="G41" s="14">
        <v>0.16954397394136808</v>
      </c>
      <c r="H41" s="15">
        <v>3.6503362151777186E-2</v>
      </c>
      <c r="I41" s="33">
        <v>0</v>
      </c>
      <c r="J41" s="13">
        <v>896</v>
      </c>
      <c r="K41" s="15">
        <v>0.2042410714285714</v>
      </c>
      <c r="L41" s="33">
        <v>0</v>
      </c>
      <c r="P41" s="11">
        <v>1</v>
      </c>
      <c r="Q41" s="12" t="s">
        <v>53</v>
      </c>
      <c r="R41" s="13">
        <v>2843</v>
      </c>
      <c r="S41" s="14">
        <v>0.17961839777609301</v>
      </c>
      <c r="T41" s="13">
        <v>3079</v>
      </c>
      <c r="U41" s="14">
        <v>0.19409947676984177</v>
      </c>
      <c r="V41" s="15">
        <v>-7.6648262422864599E-2</v>
      </c>
      <c r="W41" s="33">
        <v>0</v>
      </c>
    </row>
    <row r="42" spans="2:23" ht="14.4" thickBot="1">
      <c r="B42" s="16">
        <v>2</v>
      </c>
      <c r="C42" s="17" t="s">
        <v>72</v>
      </c>
      <c r="D42" s="18">
        <v>442</v>
      </c>
      <c r="E42" s="19">
        <v>7.5285300630216323E-2</v>
      </c>
      <c r="F42" s="18">
        <v>221</v>
      </c>
      <c r="G42" s="19">
        <v>3.5993485342019543E-2</v>
      </c>
      <c r="H42" s="20">
        <v>1</v>
      </c>
      <c r="I42" s="34">
        <v>5</v>
      </c>
      <c r="J42" s="18">
        <v>369</v>
      </c>
      <c r="K42" s="20">
        <v>0.19783197831978327</v>
      </c>
      <c r="L42" s="34">
        <v>1</v>
      </c>
      <c r="P42" s="16">
        <v>2</v>
      </c>
      <c r="Q42" s="17" t="s">
        <v>72</v>
      </c>
      <c r="R42" s="18">
        <v>1283</v>
      </c>
      <c r="S42" s="19">
        <v>8.1058882992165779E-2</v>
      </c>
      <c r="T42" s="18">
        <v>456</v>
      </c>
      <c r="U42" s="19">
        <v>2.8746138813591376E-2</v>
      </c>
      <c r="V42" s="20">
        <v>1.8135964912280702</v>
      </c>
      <c r="W42" s="34">
        <v>8</v>
      </c>
    </row>
    <row r="43" spans="2:23" ht="14.4" thickBot="1">
      <c r="B43" s="11">
        <v>3</v>
      </c>
      <c r="C43" s="12" t="s">
        <v>55</v>
      </c>
      <c r="D43" s="13">
        <v>419</v>
      </c>
      <c r="E43" s="14">
        <v>7.1367739737693753E-2</v>
      </c>
      <c r="F43" s="13">
        <v>237</v>
      </c>
      <c r="G43" s="14">
        <v>3.8599348534201952E-2</v>
      </c>
      <c r="H43" s="15">
        <v>0.76793248945147674</v>
      </c>
      <c r="I43" s="33">
        <v>2</v>
      </c>
      <c r="J43" s="13">
        <v>218</v>
      </c>
      <c r="K43" s="15">
        <v>0.92201834862385312</v>
      </c>
      <c r="L43" s="33">
        <v>2</v>
      </c>
      <c r="P43" s="11">
        <v>3</v>
      </c>
      <c r="Q43" s="12" t="s">
        <v>54</v>
      </c>
      <c r="R43" s="13">
        <v>1185</v>
      </c>
      <c r="S43" s="14">
        <v>7.4867323730098564E-2</v>
      </c>
      <c r="T43" s="13">
        <v>1814</v>
      </c>
      <c r="U43" s="14">
        <v>0.11435415747336569</v>
      </c>
      <c r="V43" s="15">
        <v>-0.34674751929437708</v>
      </c>
      <c r="W43" s="33">
        <v>-1</v>
      </c>
    </row>
    <row r="44" spans="2:23" ht="14.4" thickBot="1">
      <c r="B44" s="16">
        <v>4</v>
      </c>
      <c r="C44" s="17" t="s">
        <v>59</v>
      </c>
      <c r="D44" s="18">
        <v>364</v>
      </c>
      <c r="E44" s="19">
        <v>6.1999659342531085E-2</v>
      </c>
      <c r="F44" s="18">
        <v>310</v>
      </c>
      <c r="G44" s="19">
        <v>5.0488599348534204E-2</v>
      </c>
      <c r="H44" s="20">
        <v>0.17419354838709666</v>
      </c>
      <c r="I44" s="34">
        <v>0</v>
      </c>
      <c r="J44" s="18">
        <v>263</v>
      </c>
      <c r="K44" s="20">
        <v>0.38403041825095063</v>
      </c>
      <c r="L44" s="34">
        <v>0</v>
      </c>
      <c r="P44" s="16">
        <v>4</v>
      </c>
      <c r="Q44" s="17" t="s">
        <v>59</v>
      </c>
      <c r="R44" s="18">
        <v>1058</v>
      </c>
      <c r="S44" s="19">
        <v>6.6843568359868585E-2</v>
      </c>
      <c r="T44" s="18">
        <v>981</v>
      </c>
      <c r="U44" s="19">
        <v>6.1842022316081449E-2</v>
      </c>
      <c r="V44" s="20">
        <v>7.8491335372069315E-2</v>
      </c>
      <c r="W44" s="34">
        <v>-1</v>
      </c>
    </row>
    <row r="45" spans="2:23" ht="14.4" thickBot="1">
      <c r="B45" s="11">
        <v>5</v>
      </c>
      <c r="C45" s="12" t="s">
        <v>62</v>
      </c>
      <c r="D45" s="13">
        <v>313</v>
      </c>
      <c r="E45" s="14">
        <v>5.3312893885198435E-2</v>
      </c>
      <c r="F45" s="13">
        <v>171</v>
      </c>
      <c r="G45" s="14">
        <v>2.7850162866449511E-2</v>
      </c>
      <c r="H45" s="15">
        <v>0.83040935672514626</v>
      </c>
      <c r="I45" s="33">
        <v>6</v>
      </c>
      <c r="J45" s="13">
        <v>182</v>
      </c>
      <c r="K45" s="15">
        <v>0.71978021978021989</v>
      </c>
      <c r="L45" s="33">
        <v>2</v>
      </c>
      <c r="P45" s="11">
        <v>5</v>
      </c>
      <c r="Q45" s="12" t="s">
        <v>55</v>
      </c>
      <c r="R45" s="13">
        <v>861</v>
      </c>
      <c r="S45" s="14">
        <v>5.4397270659590602E-2</v>
      </c>
      <c r="T45" s="13">
        <v>736</v>
      </c>
      <c r="U45" s="14">
        <v>4.639727668158608E-2</v>
      </c>
      <c r="V45" s="15">
        <v>0.16983695652173902</v>
      </c>
      <c r="W45" s="33">
        <v>-1</v>
      </c>
    </row>
    <row r="46" spans="2:23" ht="14.4" thickBot="1">
      <c r="B46" s="16">
        <v>6</v>
      </c>
      <c r="C46" s="17" t="s">
        <v>54</v>
      </c>
      <c r="D46" s="18">
        <v>300</v>
      </c>
      <c r="E46" s="19">
        <v>5.1098620337250891E-2</v>
      </c>
      <c r="F46" s="18">
        <v>917</v>
      </c>
      <c r="G46" s="19">
        <v>0.1493485342019544</v>
      </c>
      <c r="H46" s="20">
        <v>-0.67284623773173391</v>
      </c>
      <c r="I46" s="34">
        <v>-4</v>
      </c>
      <c r="J46" s="18">
        <v>452</v>
      </c>
      <c r="K46" s="20">
        <v>-0.33628318584070793</v>
      </c>
      <c r="L46" s="34">
        <v>-4</v>
      </c>
      <c r="P46" s="16">
        <v>6</v>
      </c>
      <c r="Q46" s="17" t="s">
        <v>62</v>
      </c>
      <c r="R46" s="18">
        <v>743</v>
      </c>
      <c r="S46" s="19">
        <v>4.6942127874652517E-2</v>
      </c>
      <c r="T46" s="18">
        <v>623</v>
      </c>
      <c r="U46" s="19">
        <v>3.927378175628822E-2</v>
      </c>
      <c r="V46" s="20">
        <v>0.19261637239165319</v>
      </c>
      <c r="W46" s="34">
        <v>-1</v>
      </c>
    </row>
    <row r="47" spans="2:23" ht="14.4" thickBot="1">
      <c r="B47" s="11">
        <v>7</v>
      </c>
      <c r="C47" s="12" t="s">
        <v>81</v>
      </c>
      <c r="D47" s="13">
        <v>223</v>
      </c>
      <c r="E47" s="14">
        <v>3.7983307784023167E-2</v>
      </c>
      <c r="F47" s="13">
        <v>110</v>
      </c>
      <c r="G47" s="14">
        <v>1.7915309446254073E-2</v>
      </c>
      <c r="H47" s="15">
        <v>1.0272727272727273</v>
      </c>
      <c r="I47" s="33">
        <v>12</v>
      </c>
      <c r="J47" s="13">
        <v>157</v>
      </c>
      <c r="K47" s="15">
        <v>0.42038216560509545</v>
      </c>
      <c r="L47" s="33">
        <v>3</v>
      </c>
      <c r="P47" s="11">
        <v>7</v>
      </c>
      <c r="Q47" s="12" t="s">
        <v>78</v>
      </c>
      <c r="R47" s="13">
        <v>707</v>
      </c>
      <c r="S47" s="14">
        <v>4.466767753348496E-2</v>
      </c>
      <c r="T47" s="13">
        <v>311</v>
      </c>
      <c r="U47" s="14">
        <v>1.960537098909412E-2</v>
      </c>
      <c r="V47" s="15">
        <v>1.2733118971061095</v>
      </c>
      <c r="W47" s="33">
        <v>11</v>
      </c>
    </row>
    <row r="48" spans="2:23" ht="14.4" thickBot="1">
      <c r="B48" s="16">
        <v>8</v>
      </c>
      <c r="C48" s="17" t="s">
        <v>78</v>
      </c>
      <c r="D48" s="18">
        <v>181</v>
      </c>
      <c r="E48" s="19">
        <v>3.082950093680804E-2</v>
      </c>
      <c r="F48" s="18">
        <v>177</v>
      </c>
      <c r="G48" s="19">
        <v>2.8827361563517916E-2</v>
      </c>
      <c r="H48" s="20">
        <v>2.2598870056497189E-2</v>
      </c>
      <c r="I48" s="34">
        <v>1</v>
      </c>
      <c r="J48" s="18">
        <v>187</v>
      </c>
      <c r="K48" s="20">
        <v>-3.208556149732622E-2</v>
      </c>
      <c r="L48" s="34">
        <v>-2</v>
      </c>
      <c r="P48" s="16">
        <v>8</v>
      </c>
      <c r="Q48" s="17" t="s">
        <v>81</v>
      </c>
      <c r="R48" s="18">
        <v>525</v>
      </c>
      <c r="S48" s="19">
        <v>3.3169067475360123E-2</v>
      </c>
      <c r="T48" s="18">
        <v>343</v>
      </c>
      <c r="U48" s="19">
        <v>2.1622643888293512E-2</v>
      </c>
      <c r="V48" s="20">
        <v>0.53061224489795911</v>
      </c>
      <c r="W48" s="34">
        <v>6</v>
      </c>
    </row>
    <row r="49" spans="2:23" ht="14.4" thickBot="1">
      <c r="B49" s="11">
        <v>9</v>
      </c>
      <c r="C49" s="12" t="s">
        <v>74</v>
      </c>
      <c r="D49" s="13">
        <v>174</v>
      </c>
      <c r="E49" s="14">
        <v>2.9637199795605518E-2</v>
      </c>
      <c r="F49" s="13">
        <v>117</v>
      </c>
      <c r="G49" s="14">
        <v>1.9055374592833876E-2</v>
      </c>
      <c r="H49" s="15">
        <v>0.48717948717948723</v>
      </c>
      <c r="I49" s="33">
        <v>8</v>
      </c>
      <c r="J49" s="13">
        <v>76</v>
      </c>
      <c r="K49" s="15">
        <v>1.2894736842105261</v>
      </c>
      <c r="L49" s="33">
        <v>12</v>
      </c>
      <c r="P49" s="11">
        <v>9</v>
      </c>
      <c r="Q49" s="12" t="s">
        <v>75</v>
      </c>
      <c r="R49" s="13">
        <v>473</v>
      </c>
      <c r="S49" s="14">
        <v>2.9883750315895879E-2</v>
      </c>
      <c r="T49" s="13">
        <v>422</v>
      </c>
      <c r="U49" s="14">
        <v>2.6602786358192018E-2</v>
      </c>
      <c r="V49" s="15">
        <v>0.12085308056872046</v>
      </c>
      <c r="W49" s="33">
        <v>2</v>
      </c>
    </row>
    <row r="50" spans="2:23" ht="14.4" thickBot="1">
      <c r="B50" s="16">
        <v>10</v>
      </c>
      <c r="C50" s="17" t="s">
        <v>75</v>
      </c>
      <c r="D50" s="18">
        <v>172</v>
      </c>
      <c r="E50" s="19">
        <v>2.9296542326690513E-2</v>
      </c>
      <c r="F50" s="18">
        <v>133</v>
      </c>
      <c r="G50" s="19">
        <v>2.1661237785016288E-2</v>
      </c>
      <c r="H50" s="20">
        <v>0.29323308270676685</v>
      </c>
      <c r="I50" s="34">
        <v>4</v>
      </c>
      <c r="J50" s="18">
        <v>169</v>
      </c>
      <c r="K50" s="20">
        <v>1.7751479289940919E-2</v>
      </c>
      <c r="L50" s="34">
        <v>-1</v>
      </c>
      <c r="P50" s="16">
        <v>10</v>
      </c>
      <c r="Q50" s="17" t="s">
        <v>71</v>
      </c>
      <c r="R50" s="18">
        <v>418</v>
      </c>
      <c r="S50" s="19">
        <v>2.6408895628001011E-2</v>
      </c>
      <c r="T50" s="18">
        <v>560</v>
      </c>
      <c r="U50" s="19">
        <v>3.5302275735989409E-2</v>
      </c>
      <c r="V50" s="20">
        <v>-0.25357142857142856</v>
      </c>
      <c r="W50" s="34">
        <v>-4</v>
      </c>
    </row>
    <row r="51" spans="2:23" ht="14.4" thickBot="1">
      <c r="B51" s="82" t="s">
        <v>56</v>
      </c>
      <c r="C51" s="83"/>
      <c r="D51" s="22">
        <f>SUM(D41:D50)</f>
        <v>3667</v>
      </c>
      <c r="E51" s="23">
        <f>D51/D53</f>
        <v>0.62459546925566345</v>
      </c>
      <c r="F51" s="22">
        <f>SUM(F41:F50)</f>
        <v>3434</v>
      </c>
      <c r="G51" s="23">
        <f>F51/F53</f>
        <v>0.5592833876221498</v>
      </c>
      <c r="H51" s="24">
        <f>D51/F51-1</f>
        <v>6.785090273733263E-2</v>
      </c>
      <c r="I51" s="35"/>
      <c r="J51" s="22">
        <f>SUM(J41:J50)</f>
        <v>2969</v>
      </c>
      <c r="K51" s="23">
        <f>D51/J51-1</f>
        <v>0.23509599191647013</v>
      </c>
      <c r="L51" s="22"/>
      <c r="P51" s="82" t="s">
        <v>56</v>
      </c>
      <c r="Q51" s="83"/>
      <c r="R51" s="22">
        <f>SUM(R41:R50)</f>
        <v>10096</v>
      </c>
      <c r="S51" s="23">
        <f>R51/R53</f>
        <v>0.63785696234521105</v>
      </c>
      <c r="T51" s="22">
        <f>SUM(T41:T50)</f>
        <v>9325</v>
      </c>
      <c r="U51" s="23">
        <f>T51/T53</f>
        <v>0.58784593078232361</v>
      </c>
      <c r="V51" s="24">
        <f>R51/T51-1</f>
        <v>8.2680965147453156E-2</v>
      </c>
      <c r="W51" s="35"/>
    </row>
    <row r="52" spans="2:23" ht="14.4" thickBot="1">
      <c r="B52" s="82" t="s">
        <v>29</v>
      </c>
      <c r="C52" s="83"/>
      <c r="D52" s="22">
        <f>D53-D51</f>
        <v>2204</v>
      </c>
      <c r="E52" s="23">
        <f>D52/D53</f>
        <v>0.37540453074433655</v>
      </c>
      <c r="F52" s="22">
        <f>F53-F51</f>
        <v>2706</v>
      </c>
      <c r="G52" s="23">
        <f>F52/F53</f>
        <v>0.44071661237785015</v>
      </c>
      <c r="H52" s="24">
        <f>D52/F52-1</f>
        <v>-0.1855136733185514</v>
      </c>
      <c r="I52" s="36"/>
      <c r="J52" s="22">
        <f>J53-SUM(J41:J50)</f>
        <v>1818</v>
      </c>
      <c r="K52" s="24">
        <f>D52/J52-1</f>
        <v>0.21232123212321241</v>
      </c>
      <c r="L52" s="37"/>
      <c r="P52" s="82" t="s">
        <v>29</v>
      </c>
      <c r="Q52" s="83"/>
      <c r="R52" s="22">
        <f>R53-R51</f>
        <v>5732</v>
      </c>
      <c r="S52" s="23">
        <f>R52/R53</f>
        <v>0.362143037654789</v>
      </c>
      <c r="T52" s="22">
        <f>T53-T51</f>
        <v>6538</v>
      </c>
      <c r="U52" s="23">
        <f>T52/T53</f>
        <v>0.41215406921767633</v>
      </c>
      <c r="V52" s="24">
        <f>R52/T52-1</f>
        <v>-0.1232792903028449</v>
      </c>
      <c r="W52" s="36"/>
    </row>
    <row r="53" spans="2:23" ht="14.4" thickBot="1">
      <c r="B53" s="80" t="s">
        <v>57</v>
      </c>
      <c r="C53" s="81"/>
      <c r="D53" s="25">
        <v>5871</v>
      </c>
      <c r="E53" s="26">
        <v>1</v>
      </c>
      <c r="F53" s="25">
        <v>6140</v>
      </c>
      <c r="G53" s="26">
        <v>1</v>
      </c>
      <c r="H53" s="27">
        <v>-4.3811074918566728E-2</v>
      </c>
      <c r="I53" s="38"/>
      <c r="J53" s="25">
        <v>4787</v>
      </c>
      <c r="K53" s="27">
        <v>0.22644662627950707</v>
      </c>
      <c r="L53" s="25"/>
      <c r="P53" s="80" t="s">
        <v>57</v>
      </c>
      <c r="Q53" s="81"/>
      <c r="R53" s="25">
        <v>15828</v>
      </c>
      <c r="S53" s="26">
        <v>1</v>
      </c>
      <c r="T53" s="25">
        <v>15863</v>
      </c>
      <c r="U53" s="26">
        <v>1</v>
      </c>
      <c r="V53" s="27">
        <v>-2.206392233499388E-3</v>
      </c>
      <c r="W53" s="38"/>
    </row>
    <row r="54" spans="2:23">
      <c r="B54" s="39" t="s">
        <v>63</v>
      </c>
      <c r="P54" s="39" t="s">
        <v>63</v>
      </c>
    </row>
    <row r="55" spans="2:23">
      <c r="B55" s="40" t="s">
        <v>64</v>
      </c>
      <c r="P55" s="40" t="s">
        <v>64</v>
      </c>
    </row>
    <row r="63" spans="2:23" ht="15" customHeight="1"/>
    <row r="65" s="1" customFormat="1" ht="15" customHeight="1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6:C26"/>
    <mergeCell ref="B27:C27"/>
    <mergeCell ref="B28:C28"/>
    <mergeCell ref="B32:L32"/>
    <mergeCell ref="P32:W32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D35:I35"/>
    <mergeCell ref="J35:L35"/>
    <mergeCell ref="P35:P37"/>
    <mergeCell ref="Q35:Q37"/>
    <mergeCell ref="L37:L38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B35:B37"/>
    <mergeCell ref="C35:C37"/>
    <mergeCell ref="B52:C52"/>
    <mergeCell ref="P52:Q52"/>
    <mergeCell ref="B53:C53"/>
    <mergeCell ref="P53:Q53"/>
    <mergeCell ref="J39:J40"/>
    <mergeCell ref="K39:K40"/>
    <mergeCell ref="L39:L40"/>
  </mergeCells>
  <conditionalFormatting sqref="J11:J25 O11:O25 H11:H25">
    <cfRule type="cellIs" dxfId="27" priority="28" operator="lessThan">
      <formula>0</formula>
    </cfRule>
  </conditionalFormatting>
  <conditionalFormatting sqref="L11:L25 N11:O25 D11:E25 G11:J25">
    <cfRule type="cellIs" dxfId="26" priority="27" operator="equal">
      <formula>0</formula>
    </cfRule>
  </conditionalFormatting>
  <conditionalFormatting sqref="F11:F25">
    <cfRule type="cellIs" dxfId="25" priority="26" operator="equal">
      <formula>0</formula>
    </cfRule>
  </conditionalFormatting>
  <conditionalFormatting sqref="K11:K25">
    <cfRule type="cellIs" dxfId="24" priority="25" operator="equal">
      <formula>0</formula>
    </cfRule>
  </conditionalFormatting>
  <conditionalFormatting sqref="M11:M25">
    <cfRule type="cellIs" dxfId="23" priority="24" operator="equal">
      <formula>0</formula>
    </cfRule>
  </conditionalFormatting>
  <conditionalFormatting sqref="H26:H27 O26:O27">
    <cfRule type="cellIs" dxfId="22" priority="23" operator="lessThan">
      <formula>0</formula>
    </cfRule>
  </conditionalFormatting>
  <conditionalFormatting sqref="I41:I50">
    <cfRule type="cellIs" dxfId="21" priority="20" operator="lessThan">
      <formula>0</formula>
    </cfRule>
    <cfRule type="cellIs" dxfId="20" priority="21" operator="equal">
      <formula>0</formula>
    </cfRule>
    <cfRule type="cellIs" dxfId="19" priority="22" operator="greaterThan">
      <formula>0</formula>
    </cfRule>
  </conditionalFormatting>
  <conditionalFormatting sqref="H41:H50">
    <cfRule type="cellIs" dxfId="18" priority="19" operator="lessThan">
      <formula>0</formula>
    </cfRule>
  </conditionalFormatting>
  <conditionalFormatting sqref="D41:E50 G41:H50">
    <cfRule type="cellIs" dxfId="17" priority="18" operator="equal">
      <formula>0</formula>
    </cfRule>
  </conditionalFormatting>
  <conditionalFormatting sqref="F41:F50">
    <cfRule type="cellIs" dxfId="16" priority="17" operator="equal">
      <formula>0</formula>
    </cfRule>
  </conditionalFormatting>
  <conditionalFormatting sqref="K41:K50">
    <cfRule type="cellIs" dxfId="15" priority="16" operator="lessThan">
      <formula>0</formula>
    </cfRule>
  </conditionalFormatting>
  <conditionalFormatting sqref="J41:K50">
    <cfRule type="cellIs" dxfId="14" priority="15" operator="equal">
      <formula>0</formula>
    </cfRule>
  </conditionalFormatting>
  <conditionalFormatting sqref="L41:L50">
    <cfRule type="cellIs" dxfId="13" priority="12" operator="lessThan">
      <formula>0</formula>
    </cfRule>
    <cfRule type="cellIs" dxfId="12" priority="13" operator="equal">
      <formula>0</formula>
    </cfRule>
    <cfRule type="cellIs" dxfId="11" priority="14" operator="greaterThan">
      <formula>0</formula>
    </cfRule>
  </conditionalFormatting>
  <conditionalFormatting sqref="H52">
    <cfRule type="cellIs" dxfId="10" priority="11" operator="lessThan">
      <formula>0</formula>
    </cfRule>
  </conditionalFormatting>
  <conditionalFormatting sqref="H51">
    <cfRule type="cellIs" dxfId="9" priority="10" operator="lessThan">
      <formula>0</formula>
    </cfRule>
  </conditionalFormatting>
  <conditionalFormatting sqref="K52">
    <cfRule type="cellIs" dxfId="8" priority="9" operator="lessThan">
      <formula>0</formula>
    </cfRule>
  </conditionalFormatting>
  <conditionalFormatting sqref="W41:W50">
    <cfRule type="cellIs" dxfId="7" priority="6" operator="lessThan">
      <formula>0</formula>
    </cfRule>
    <cfRule type="cellIs" dxfId="6" priority="7" operator="equal">
      <formula>0</formula>
    </cfRule>
    <cfRule type="cellIs" dxfId="5" priority="8" operator="greaterThan">
      <formula>0</formula>
    </cfRule>
  </conditionalFormatting>
  <conditionalFormatting sqref="V41:V50">
    <cfRule type="cellIs" dxfId="4" priority="5" operator="lessThan">
      <formula>0</formula>
    </cfRule>
  </conditionalFormatting>
  <conditionalFormatting sqref="R41:S50 U41:V50">
    <cfRule type="cellIs" dxfId="3" priority="4" operator="equal">
      <formula>0</formula>
    </cfRule>
  </conditionalFormatting>
  <conditionalFormatting sqref="T41:T50">
    <cfRule type="cellIs" dxfId="2" priority="3" operator="equal">
      <formula>0</formula>
    </cfRule>
  </conditionalFormatting>
  <conditionalFormatting sqref="V52">
    <cfRule type="cellIs" dxfId="1" priority="2" operator="lessThan">
      <formula>0</formula>
    </cfRule>
  </conditionalFormatting>
  <conditionalFormatting sqref="V5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2023-04-05T20:12:48Z</dcterms:modified>
</cp:coreProperties>
</file>